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uments\на сайт\2023\06\"/>
    </mc:Choice>
  </mc:AlternateContent>
  <xr:revisionPtr revIDLastSave="0" documentId="13_ncr:1_{E34BE358-B1C5-4356-950E-5D39AB1F1771}" xr6:coauthVersionLast="47" xr6:coauthVersionMax="47" xr10:uidLastSave="{00000000-0000-0000-0000-000000000000}"/>
  <bookViews>
    <workbookView xWindow="-120" yWindow="-120" windowWidth="21840" windowHeight="13140" xr2:uid="{9E2E7D0E-5C02-4E73-9701-30D78D46319D}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5" i="2" l="1"/>
  <c r="S25" i="2" s="1"/>
  <c r="S18" i="2"/>
  <c r="R22" i="2"/>
  <c r="S22" i="2" s="1"/>
  <c r="R13" i="2"/>
  <c r="S13" i="2" s="1"/>
  <c r="S11" i="2"/>
  <c r="S14" i="2"/>
  <c r="S15" i="2"/>
  <c r="S24" i="2"/>
  <c r="S26" i="2"/>
  <c r="S28" i="2"/>
  <c r="S29" i="2"/>
  <c r="S40" i="2"/>
  <c r="S7" i="2"/>
  <c r="Q7" i="2"/>
  <c r="Q8" i="2"/>
  <c r="Q9" i="2"/>
  <c r="Q10" i="2"/>
  <c r="Q11" i="2"/>
  <c r="Q12" i="2"/>
  <c r="Q13" i="2"/>
  <c r="Q14" i="2"/>
  <c r="Q15" i="2"/>
  <c r="Q16" i="2"/>
  <c r="Q17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P7" i="2"/>
  <c r="P8" i="2"/>
  <c r="P9" i="2"/>
  <c r="P10" i="2"/>
  <c r="P11" i="2"/>
  <c r="P12" i="2"/>
  <c r="P13" i="2"/>
  <c r="P14" i="2"/>
  <c r="P15" i="2"/>
  <c r="P16" i="2"/>
  <c r="P17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O7" i="2"/>
  <c r="O8" i="2"/>
  <c r="O9" i="2"/>
  <c r="O10" i="2"/>
  <c r="O11" i="2"/>
  <c r="O12" i="2"/>
  <c r="O13" i="2"/>
  <c r="O14" i="2"/>
  <c r="O15" i="2"/>
  <c r="O16" i="2"/>
  <c r="O17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7" i="2"/>
  <c r="N8" i="2"/>
  <c r="N9" i="2"/>
  <c r="N10" i="2"/>
  <c r="N11" i="2"/>
  <c r="N12" i="2"/>
  <c r="N13" i="2"/>
  <c r="N14" i="2"/>
  <c r="N15" i="2"/>
  <c r="N16" i="2"/>
  <c r="N17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M7" i="2"/>
  <c r="M8" i="2"/>
  <c r="M9" i="2"/>
  <c r="M10" i="2"/>
  <c r="M11" i="2"/>
  <c r="M12" i="2"/>
  <c r="M13" i="2"/>
  <c r="M14" i="2"/>
  <c r="M15" i="2"/>
  <c r="M16" i="2"/>
  <c r="M17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L7" i="2"/>
  <c r="L8" i="2"/>
  <c r="L9" i="2"/>
  <c r="L10" i="2"/>
  <c r="L11" i="2"/>
  <c r="L12" i="2"/>
  <c r="L13" i="2"/>
  <c r="L14" i="2"/>
  <c r="L15" i="2"/>
  <c r="L16" i="2"/>
  <c r="L17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</calcChain>
</file>

<file path=xl/sharedStrings.xml><?xml version="1.0" encoding="utf-8"?>
<sst xmlns="http://schemas.openxmlformats.org/spreadsheetml/2006/main" count="89" uniqueCount="85">
  <si>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</si>
  <si>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</si>
  <si>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</si>
  <si>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</si>
  <si>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</si>
  <si>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</si>
  <si>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</si>
  <si>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</si>
  <si>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</si>
  <si>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</si>
  <si>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</si>
  <si>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</si>
  <si>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</si>
  <si>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</si>
  <si>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</si>
  <si>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</si>
  <si>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</si>
  <si>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02</t>
  </si>
  <si>
    <t>Виконавчий комітет Лебединської міської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</si>
  <si>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</si>
  <si>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</si>
  <si>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</si>
  <si>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</si>
  <si>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7130</t>
  </si>
  <si>
    <t>Здійснення заходів із землеустрою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</si>
  <si>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</si>
  <si>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</si>
  <si>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8130</t>
  </si>
  <si>
    <t>Забезпечення діяльності місцевої та добровільної пожежної охорони</t>
  </si>
  <si>
    <t>06</t>
  </si>
  <si>
    <t>Управління освіти, молоді та спорту  виконавчого комітету Лебединської міської ради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</si>
  <si>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</si>
  <si>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</si>
  <si>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</si>
  <si>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</si>
  <si>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1070</t>
  </si>
  <si>
    <t>Надання позашкільної освіти закладами позашкільної освіти, заходи із позашкільної роботи з дітьми</t>
  </si>
  <si>
    <t>1141</t>
  </si>
  <si>
    <t>Забезпечення діяльності інших закладів у сфері освіти</t>
  </si>
  <si>
    <t>5031</t>
  </si>
  <si>
    <t>Утримання та навчально-тренувальна робота комунальних дитячо-юнацьких спортивних шкіл</t>
  </si>
  <si>
    <t>7321</t>
  </si>
  <si>
    <t>Будівництво освітніх установ та закладів</t>
  </si>
  <si>
    <t>7325</t>
  </si>
  <si>
    <t>Будівництво споруд, установ та закладів фізичної культури і спорту</t>
  </si>
  <si>
    <t>08</t>
  </si>
  <si>
    <t>Управління праці та соціального захисту населення виконкомуЛебединської міської ради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</si>
  <si>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</si>
  <si>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</si>
  <si>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10</t>
  </si>
  <si>
    <t>Відділ культури і туризму виконавчого комітету Лебединської міської ради</t>
  </si>
  <si>
    <t>1080</t>
  </si>
  <si>
    <t>Надання спеціалізованої освіти мистецькими школами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</si>
  <si>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</si>
  <si>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</si>
  <si>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</si>
  <si>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</si>
  <si>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</si>
  <si>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</si>
  <si>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12</t>
  </si>
  <si>
    <t>Управління житлово-комунального господарства Лебединської міської ради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</si>
  <si>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</si>
  <si>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</si>
  <si>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6090</t>
  </si>
  <si>
    <t>Інша діяльність у сфері житлово-комунального господарства</t>
  </si>
  <si>
    <t>7310</t>
  </si>
  <si>
    <t>Будівництво об`єктів житлово-комунального господарства</t>
  </si>
  <si>
    <t>7670</t>
  </si>
  <si>
    <t>Внески до статутного капіталу суб`єктів господарювання</t>
  </si>
  <si>
    <t>8312</t>
  </si>
  <si>
    <t>Утилізація відходів</t>
  </si>
  <si>
    <t>37</t>
  </si>
  <si>
    <t>Фінансове управління Лебединської міської ради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</si>
  <si>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</si>
  <si>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</si>
  <si>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</si>
  <si>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</si>
  <si>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</si>
  <si>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</si>
  <si>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 xml:space="preserve">Спеціальний фонд </t>
  </si>
  <si>
    <t>Касові видатки за 5 міс 2022 року</t>
  </si>
  <si>
    <t>% до касових 2022 року</t>
  </si>
  <si>
    <t>1151</t>
  </si>
  <si>
    <t>Забезпечення діяльності інклюзивно-ресурсних центрів за рахунок коштів місцевого бюджету</t>
  </si>
  <si>
    <t>Аналіз касових видатків установ, що фінансуються з бюджету Лебединської МТГ на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</si>
</sst>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6" fillId="0" borderId="1" xfId="2" applyBorder="1" applyAlignment="1">
      <alignment horizontal="center" vertical="center"/>
    </xf>
    <xf numFmtId="0" fontId="6" fillId="0" borderId="1" xfId="2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164" fontId="1" fillId="0" borderId="1" xfId="1" applyNumberFormat="1" applyBorder="1"/>
    <xf numFmtId="4" fontId="1" fillId="3" borderId="1" xfId="1" applyNumberFormat="1" applyFill="1" applyBorder="1" applyAlignment="1">
      <alignment vertical="center"/>
    </xf>
    <xf numFmtId="164" fontId="1" fillId="3" borderId="1" xfId="1" applyNumberFormat="1" applyFill="1" applyBorder="1"/>
    <xf numFmtId="0" fontId="5" fillId="0" borderId="1" xfId="1" applyFont="1" applyBorder="1" applyAlignment="1">
      <alignment horizontal="center"/>
    </xf>
    <xf numFmtId="4" fontId="5" fillId="3" borderId="1" xfId="1" applyNumberFormat="1" applyFont="1" applyFill="1" applyBorder="1" applyAlignment="1">
      <alignment vertical="center"/>
    </xf>
    <xf numFmtId="164" fontId="5" fillId="3" borderId="1" xfId="1" applyNumberFormat="1" applyFont="1" applyFill="1" applyBorder="1"/>
  </cellXfs>
  <cellStyles count="3">
    <cellStyle name="Обычный" xfId="0" builtinId="0"/>
    <cellStyle name="Обычный 2" xfId="1" xr:uid="{FD6B3B64-F3E5-433C-A2E6-C51A48F82AE9}"/>
    <cellStyle name="Обычный 2 2" xfId="2" xr:uid="{47B02711-2420-411A-BD1F-F635A2E8C384}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B220-5926-42E6-AC85-3646702D58A1}">
  <sheetPr>
    <pageSetUpPr fitToPage="1"/>
  </sheetPr>
  <dimension ref="A2:S50"/>
  <sheetViews>
    <sheetView tabSelected="1" topLeftCell="B25" workbookViewId="0">
      <selection activeCell="U12" sqref="U12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6" width="15.7109375" style="1" customWidth="1"/>
    <col min="7" max="8" width="15.7109375" style="1" hidden="1" customWidth="1"/>
    <col min="9" max="9" width="15.7109375" style="1" customWidth="1"/>
    <col min="10" max="13" width="15.7109375" style="1" hidden="1" customWidth="1"/>
    <col min="14" max="14" width="15.7109375" style="1" customWidth="1"/>
    <col min="15" max="17" width="15.7109375" style="1" hidden="1" customWidth="1"/>
    <col min="18" max="18" width="14.7109375" style="1" customWidth="1"/>
    <col min="19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2" spans="1:19" ht="18" x14ac:dyDescent="0.25">
      <c r="B2" s="2" t="s">
        <v>84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2">
      <c r="B3" s="3" t="s">
        <v>79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x14ac:dyDescent="0.2">
      <c r="M4" s="4"/>
      <c r="Q4" s="4" t="s">
        <v>16</v>
      </c>
    </row>
    <row r="5" spans="1:19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80</v>
      </c>
      <c r="S5" s="22" t="s">
        <v>81</v>
      </c>
    </row>
    <row r="6" spans="1:19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6</v>
      </c>
      <c r="J6" s="7">
        <v>9</v>
      </c>
      <c r="K6" s="7">
        <v>10</v>
      </c>
      <c r="L6" s="7">
        <v>11</v>
      </c>
      <c r="M6" s="7">
        <v>12</v>
      </c>
      <c r="N6" s="7">
        <v>7</v>
      </c>
      <c r="O6" s="7">
        <v>14</v>
      </c>
      <c r="P6" s="7">
        <v>15</v>
      </c>
      <c r="Q6" s="7">
        <v>16</v>
      </c>
      <c r="R6" s="26">
        <v>8</v>
      </c>
      <c r="S6" s="26">
        <v>9</v>
      </c>
    </row>
    <row r="7" spans="1:19" x14ac:dyDescent="0.2">
      <c r="A7" s="15">
        <v>1</v>
      </c>
      <c r="B7" s="16" t="s">
        <v>17</v>
      </c>
      <c r="C7" s="17" t="s">
        <v>18</v>
      </c>
      <c r="D7" s="18">
        <v>150000</v>
      </c>
      <c r="E7" s="18">
        <v>323716</v>
      </c>
      <c r="F7" s="18">
        <v>220416</v>
      </c>
      <c r="G7" s="18">
        <v>113930</v>
      </c>
      <c r="H7" s="18">
        <v>0</v>
      </c>
      <c r="I7" s="18">
        <v>458904.31</v>
      </c>
      <c r="J7" s="18">
        <v>0</v>
      </c>
      <c r="K7" s="18">
        <v>0</v>
      </c>
      <c r="L7" s="19">
        <f t="shared" ref="L7:L40" si="0">F7-G7</f>
        <v>106486</v>
      </c>
      <c r="M7" s="19">
        <f t="shared" ref="M7:M40" si="1">E7-G7</f>
        <v>209786</v>
      </c>
      <c r="N7" s="19">
        <f t="shared" ref="N7:N40" si="2">IF(F7=0,0,(G7/F7)*100)</f>
        <v>51.688625145180026</v>
      </c>
      <c r="O7" s="19">
        <f t="shared" ref="O7:O40" si="3">E7-I7</f>
        <v>-135188.31</v>
      </c>
      <c r="P7" s="19">
        <f t="shared" ref="P7:P40" si="4">F7-I7</f>
        <v>-238488.31</v>
      </c>
      <c r="Q7" s="19">
        <f t="shared" ref="Q7:Q40" si="5">IF(F7=0,0,(I7/F7)*100)</f>
        <v>208.1991824549942</v>
      </c>
      <c r="R7" s="27">
        <v>2000</v>
      </c>
      <c r="S7" s="28">
        <f>I7/R7*100</f>
        <v>22945.215500000002</v>
      </c>
    </row>
    <row r="8" spans="1:19" ht="25.5" x14ac:dyDescent="0.2">
      <c r="A8" s="15">
        <v>0</v>
      </c>
      <c r="B8" s="16" t="s">
        <v>19</v>
      </c>
      <c r="C8" s="17" t="s">
        <v>20</v>
      </c>
      <c r="D8" s="18">
        <v>0</v>
      </c>
      <c r="E8" s="18">
        <v>37000</v>
      </c>
      <c r="F8" s="18">
        <v>37000</v>
      </c>
      <c r="G8" s="18">
        <v>29890</v>
      </c>
      <c r="H8" s="18">
        <v>0</v>
      </c>
      <c r="I8" s="18">
        <v>342117.53</v>
      </c>
      <c r="J8" s="18">
        <v>0</v>
      </c>
      <c r="K8" s="18">
        <v>0</v>
      </c>
      <c r="L8" s="19">
        <f t="shared" si="0"/>
        <v>7110</v>
      </c>
      <c r="M8" s="19">
        <f t="shared" si="1"/>
        <v>7110</v>
      </c>
      <c r="N8" s="19">
        <f t="shared" si="2"/>
        <v>80.783783783783775</v>
      </c>
      <c r="O8" s="19">
        <f t="shared" si="3"/>
        <v>-305117.53000000003</v>
      </c>
      <c r="P8" s="19">
        <f t="shared" si="4"/>
        <v>-305117.53000000003</v>
      </c>
      <c r="Q8" s="19">
        <f t="shared" si="5"/>
        <v>924.64197297297301</v>
      </c>
      <c r="R8" s="18"/>
      <c r="S8" s="23"/>
    </row>
    <row r="9" spans="1:19" x14ac:dyDescent="0.2">
      <c r="A9" s="15">
        <v>0</v>
      </c>
      <c r="B9" s="16" t="s">
        <v>21</v>
      </c>
      <c r="C9" s="17" t="s">
        <v>22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32746.78</v>
      </c>
      <c r="J9" s="18">
        <v>0</v>
      </c>
      <c r="K9" s="18">
        <v>0</v>
      </c>
      <c r="L9" s="19">
        <f t="shared" si="0"/>
        <v>0</v>
      </c>
      <c r="M9" s="19">
        <f t="shared" si="1"/>
        <v>0</v>
      </c>
      <c r="N9" s="19">
        <f t="shared" si="2"/>
        <v>0</v>
      </c>
      <c r="O9" s="19">
        <f t="shared" si="3"/>
        <v>-32746.78</v>
      </c>
      <c r="P9" s="19">
        <f t="shared" si="4"/>
        <v>-32746.78</v>
      </c>
      <c r="Q9" s="19">
        <f t="shared" si="5"/>
        <v>0</v>
      </c>
      <c r="R9" s="18"/>
      <c r="S9" s="23"/>
    </row>
    <row r="10" spans="1:19" x14ac:dyDescent="0.2">
      <c r="A10" s="15">
        <v>0</v>
      </c>
      <c r="B10" s="16" t="s">
        <v>23</v>
      </c>
      <c r="C10" s="17" t="s">
        <v>24</v>
      </c>
      <c r="D10" s="18">
        <v>0</v>
      </c>
      <c r="E10" s="18">
        <v>39156</v>
      </c>
      <c r="F10" s="18">
        <v>39156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9">
        <f t="shared" si="0"/>
        <v>39156</v>
      </c>
      <c r="M10" s="19">
        <f t="shared" si="1"/>
        <v>39156</v>
      </c>
      <c r="N10" s="19">
        <f t="shared" si="2"/>
        <v>0</v>
      </c>
      <c r="O10" s="19">
        <f t="shared" si="3"/>
        <v>39156</v>
      </c>
      <c r="P10" s="19">
        <f t="shared" si="4"/>
        <v>39156</v>
      </c>
      <c r="Q10" s="19">
        <f t="shared" si="5"/>
        <v>0</v>
      </c>
      <c r="R10" s="18"/>
      <c r="S10" s="23"/>
    </row>
    <row r="11" spans="1:19" ht="76.5" x14ac:dyDescent="0.2">
      <c r="A11" s="15">
        <v>0</v>
      </c>
      <c r="B11" s="16" t="s">
        <v>25</v>
      </c>
      <c r="C11" s="17" t="s">
        <v>26</v>
      </c>
      <c r="D11" s="18">
        <v>150000</v>
      </c>
      <c r="E11" s="18">
        <v>150000</v>
      </c>
      <c r="F11" s="18">
        <v>46700</v>
      </c>
      <c r="G11" s="18">
        <v>9000</v>
      </c>
      <c r="H11" s="18">
        <v>0</v>
      </c>
      <c r="I11" s="18">
        <v>9000</v>
      </c>
      <c r="J11" s="18">
        <v>0</v>
      </c>
      <c r="K11" s="18">
        <v>0</v>
      </c>
      <c r="L11" s="19">
        <f t="shared" si="0"/>
        <v>37700</v>
      </c>
      <c r="M11" s="19">
        <f t="shared" si="1"/>
        <v>141000</v>
      </c>
      <c r="N11" s="19">
        <f t="shared" si="2"/>
        <v>19.271948608137045</v>
      </c>
      <c r="O11" s="19">
        <f t="shared" si="3"/>
        <v>141000</v>
      </c>
      <c r="P11" s="19">
        <f t="shared" si="4"/>
        <v>37700</v>
      </c>
      <c r="Q11" s="19">
        <f t="shared" si="5"/>
        <v>19.271948608137045</v>
      </c>
      <c r="R11" s="18">
        <v>2000</v>
      </c>
      <c r="S11" s="23">
        <f t="shared" ref="S11:S40" si="6">I11/R11*100</f>
        <v>450</v>
      </c>
    </row>
    <row r="12" spans="1:19" ht="25.5" x14ac:dyDescent="0.2">
      <c r="A12" s="15">
        <v>0</v>
      </c>
      <c r="B12" s="16" t="s">
        <v>27</v>
      </c>
      <c r="C12" s="17" t="s">
        <v>28</v>
      </c>
      <c r="D12" s="18">
        <v>0</v>
      </c>
      <c r="E12" s="18">
        <v>97560</v>
      </c>
      <c r="F12" s="18">
        <v>97560</v>
      </c>
      <c r="G12" s="18">
        <v>75040</v>
      </c>
      <c r="H12" s="18">
        <v>0</v>
      </c>
      <c r="I12" s="18">
        <v>75040</v>
      </c>
      <c r="J12" s="18">
        <v>0</v>
      </c>
      <c r="K12" s="18">
        <v>0</v>
      </c>
      <c r="L12" s="19">
        <f t="shared" si="0"/>
        <v>22520</v>
      </c>
      <c r="M12" s="19">
        <f t="shared" si="1"/>
        <v>22520</v>
      </c>
      <c r="N12" s="19">
        <f t="shared" si="2"/>
        <v>76.916769167691683</v>
      </c>
      <c r="O12" s="19">
        <f t="shared" si="3"/>
        <v>22520</v>
      </c>
      <c r="P12" s="19">
        <f t="shared" si="4"/>
        <v>22520</v>
      </c>
      <c r="Q12" s="19">
        <f t="shared" si="5"/>
        <v>76.916769167691683</v>
      </c>
      <c r="R12" s="18"/>
      <c r="S12" s="23"/>
    </row>
    <row r="13" spans="1:19" ht="25.5" x14ac:dyDescent="0.2">
      <c r="A13" s="15">
        <v>1</v>
      </c>
      <c r="B13" s="16" t="s">
        <v>29</v>
      </c>
      <c r="C13" s="17" t="s">
        <v>30</v>
      </c>
      <c r="D13" s="18">
        <v>4128606</v>
      </c>
      <c r="E13" s="18">
        <v>7178089</v>
      </c>
      <c r="F13" s="18">
        <v>4213520.5</v>
      </c>
      <c r="G13" s="18">
        <v>337200.9</v>
      </c>
      <c r="H13" s="18">
        <v>0</v>
      </c>
      <c r="I13" s="18">
        <v>3765749.8000000003</v>
      </c>
      <c r="J13" s="18">
        <v>0</v>
      </c>
      <c r="K13" s="18">
        <v>0</v>
      </c>
      <c r="L13" s="19">
        <f t="shared" si="0"/>
        <v>3876319.6</v>
      </c>
      <c r="M13" s="19">
        <f t="shared" si="1"/>
        <v>6840888.0999999996</v>
      </c>
      <c r="N13" s="19">
        <f t="shared" si="2"/>
        <v>8.002830412240785</v>
      </c>
      <c r="O13" s="19">
        <f t="shared" si="3"/>
        <v>3412339.1999999997</v>
      </c>
      <c r="P13" s="19">
        <f t="shared" si="4"/>
        <v>447770.69999999972</v>
      </c>
      <c r="Q13" s="19">
        <f t="shared" si="5"/>
        <v>89.373002931871355</v>
      </c>
      <c r="R13" s="27">
        <f>R14+R15+R18</f>
        <v>864481.37</v>
      </c>
      <c r="S13" s="28">
        <f t="shared" si="6"/>
        <v>435.60797614412445</v>
      </c>
    </row>
    <row r="14" spans="1:19" x14ac:dyDescent="0.2">
      <c r="A14" s="15">
        <v>0</v>
      </c>
      <c r="B14" s="16" t="s">
        <v>31</v>
      </c>
      <c r="C14" s="17" t="s">
        <v>32</v>
      </c>
      <c r="D14" s="18">
        <v>1255202</v>
      </c>
      <c r="E14" s="18">
        <v>2169202</v>
      </c>
      <c r="F14" s="18">
        <v>1437000.8333333333</v>
      </c>
      <c r="G14" s="18">
        <v>32417.9</v>
      </c>
      <c r="H14" s="18">
        <v>0</v>
      </c>
      <c r="I14" s="18">
        <v>149284.9</v>
      </c>
      <c r="J14" s="18">
        <v>0</v>
      </c>
      <c r="K14" s="18">
        <v>0</v>
      </c>
      <c r="L14" s="19">
        <f t="shared" si="0"/>
        <v>1404582.9333333333</v>
      </c>
      <c r="M14" s="19">
        <f t="shared" si="1"/>
        <v>2136784.1</v>
      </c>
      <c r="N14" s="19">
        <f t="shared" si="2"/>
        <v>2.2559416284263349</v>
      </c>
      <c r="O14" s="19">
        <f t="shared" si="3"/>
        <v>2019917.1</v>
      </c>
      <c r="P14" s="19">
        <f t="shared" si="4"/>
        <v>1287715.9333333333</v>
      </c>
      <c r="Q14" s="19">
        <f t="shared" si="5"/>
        <v>10.388643940707528</v>
      </c>
      <c r="R14" s="18">
        <v>155477.38</v>
      </c>
      <c r="S14" s="23">
        <f t="shared" si="6"/>
        <v>96.017118374389881</v>
      </c>
    </row>
    <row r="15" spans="1:19" ht="38.25" x14ac:dyDescent="0.2">
      <c r="A15" s="15">
        <v>0</v>
      </c>
      <c r="B15" s="16" t="s">
        <v>33</v>
      </c>
      <c r="C15" s="17" t="s">
        <v>34</v>
      </c>
      <c r="D15" s="18">
        <v>2873404</v>
      </c>
      <c r="E15" s="18">
        <v>3036284</v>
      </c>
      <c r="F15" s="18">
        <v>1360131.6666666667</v>
      </c>
      <c r="G15" s="18">
        <v>162880</v>
      </c>
      <c r="H15" s="18">
        <v>0</v>
      </c>
      <c r="I15" s="18">
        <v>3433920.3</v>
      </c>
      <c r="J15" s="18">
        <v>0</v>
      </c>
      <c r="K15" s="18">
        <v>0</v>
      </c>
      <c r="L15" s="19">
        <f t="shared" si="0"/>
        <v>1197251.6666666667</v>
      </c>
      <c r="M15" s="19">
        <f t="shared" si="1"/>
        <v>2873404</v>
      </c>
      <c r="N15" s="19">
        <f t="shared" si="2"/>
        <v>11.975311213742787</v>
      </c>
      <c r="O15" s="19">
        <f t="shared" si="3"/>
        <v>-397636.29999999981</v>
      </c>
      <c r="P15" s="19">
        <f t="shared" si="4"/>
        <v>-2073788.6333333331</v>
      </c>
      <c r="Q15" s="19">
        <f t="shared" si="5"/>
        <v>252.46969717392554</v>
      </c>
      <c r="R15" s="18">
        <v>702699.99</v>
      </c>
      <c r="S15" s="23">
        <f t="shared" si="6"/>
        <v>488.67515993560778</v>
      </c>
    </row>
    <row r="16" spans="1:19" ht="25.5" x14ac:dyDescent="0.2">
      <c r="A16" s="15">
        <v>0</v>
      </c>
      <c r="B16" s="16" t="s">
        <v>35</v>
      </c>
      <c r="C16" s="17" t="s">
        <v>36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20300</v>
      </c>
      <c r="J16" s="18">
        <v>0</v>
      </c>
      <c r="K16" s="18">
        <v>0</v>
      </c>
      <c r="L16" s="19">
        <f t="shared" si="0"/>
        <v>0</v>
      </c>
      <c r="M16" s="19">
        <f t="shared" si="1"/>
        <v>0</v>
      </c>
      <c r="N16" s="19">
        <f t="shared" si="2"/>
        <v>0</v>
      </c>
      <c r="O16" s="19">
        <f t="shared" si="3"/>
        <v>-20300</v>
      </c>
      <c r="P16" s="19">
        <f t="shared" si="4"/>
        <v>-20300</v>
      </c>
      <c r="Q16" s="19">
        <f t="shared" si="5"/>
        <v>0</v>
      </c>
      <c r="R16" s="18"/>
      <c r="S16" s="23"/>
    </row>
    <row r="17" spans="1:19" x14ac:dyDescent="0.2">
      <c r="A17" s="15">
        <v>0</v>
      </c>
      <c r="B17" s="16" t="s">
        <v>37</v>
      </c>
      <c r="C17" s="17" t="s">
        <v>38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13281.6</v>
      </c>
      <c r="J17" s="18">
        <v>0</v>
      </c>
      <c r="K17" s="18">
        <v>0</v>
      </c>
      <c r="L17" s="19">
        <f t="shared" si="0"/>
        <v>0</v>
      </c>
      <c r="M17" s="19">
        <f t="shared" si="1"/>
        <v>0</v>
      </c>
      <c r="N17" s="19">
        <f t="shared" si="2"/>
        <v>0</v>
      </c>
      <c r="O17" s="19">
        <f t="shared" si="3"/>
        <v>-13281.6</v>
      </c>
      <c r="P17" s="19">
        <f t="shared" si="4"/>
        <v>-13281.6</v>
      </c>
      <c r="Q17" s="19">
        <f t="shared" si="5"/>
        <v>0</v>
      </c>
      <c r="R17" s="18"/>
      <c r="S17" s="23"/>
    </row>
    <row r="18" spans="1:19" ht="25.5" x14ac:dyDescent="0.2">
      <c r="A18" s="15"/>
      <c r="B18" s="20" t="s">
        <v>82</v>
      </c>
      <c r="C18" s="21" t="s">
        <v>83</v>
      </c>
      <c r="D18" s="18"/>
      <c r="E18" s="18"/>
      <c r="F18" s="18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8">
        <v>6304</v>
      </c>
      <c r="S18" s="23">
        <f t="shared" si="6"/>
        <v>0</v>
      </c>
    </row>
    <row r="19" spans="1:19" ht="25.5" x14ac:dyDescent="0.2">
      <c r="A19" s="15">
        <v>0</v>
      </c>
      <c r="B19" s="16" t="s">
        <v>39</v>
      </c>
      <c r="C19" s="17" t="s">
        <v>40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7060</v>
      </c>
      <c r="J19" s="18">
        <v>0</v>
      </c>
      <c r="K19" s="18">
        <v>0</v>
      </c>
      <c r="L19" s="19">
        <f t="shared" si="0"/>
        <v>0</v>
      </c>
      <c r="M19" s="19">
        <f t="shared" si="1"/>
        <v>0</v>
      </c>
      <c r="N19" s="19">
        <f t="shared" si="2"/>
        <v>0</v>
      </c>
      <c r="O19" s="19">
        <f t="shared" si="3"/>
        <v>-7060</v>
      </c>
      <c r="P19" s="19">
        <f t="shared" si="4"/>
        <v>-7060</v>
      </c>
      <c r="Q19" s="19">
        <f t="shared" si="5"/>
        <v>0</v>
      </c>
      <c r="R19" s="18"/>
      <c r="S19" s="23"/>
    </row>
    <row r="20" spans="1:19" x14ac:dyDescent="0.2">
      <c r="A20" s="15">
        <v>0</v>
      </c>
      <c r="B20" s="16" t="s">
        <v>41</v>
      </c>
      <c r="C20" s="17" t="s">
        <v>42</v>
      </c>
      <c r="D20" s="18">
        <v>0</v>
      </c>
      <c r="E20" s="18">
        <v>1172603</v>
      </c>
      <c r="F20" s="18">
        <v>1172603</v>
      </c>
      <c r="G20" s="18">
        <v>141903</v>
      </c>
      <c r="H20" s="18">
        <v>0</v>
      </c>
      <c r="I20" s="18">
        <v>141903</v>
      </c>
      <c r="J20" s="18">
        <v>0</v>
      </c>
      <c r="K20" s="18">
        <v>0</v>
      </c>
      <c r="L20" s="19">
        <f t="shared" si="0"/>
        <v>1030700</v>
      </c>
      <c r="M20" s="19">
        <f t="shared" si="1"/>
        <v>1030700</v>
      </c>
      <c r="N20" s="19">
        <f t="shared" si="2"/>
        <v>12.101538201761381</v>
      </c>
      <c r="O20" s="19">
        <f t="shared" si="3"/>
        <v>1030700</v>
      </c>
      <c r="P20" s="19">
        <f t="shared" si="4"/>
        <v>1030700</v>
      </c>
      <c r="Q20" s="19">
        <f t="shared" si="5"/>
        <v>12.101538201761381</v>
      </c>
      <c r="R20" s="18"/>
      <c r="S20" s="23"/>
    </row>
    <row r="21" spans="1:19" ht="25.5" x14ac:dyDescent="0.2">
      <c r="A21" s="15">
        <v>0</v>
      </c>
      <c r="B21" s="16" t="s">
        <v>43</v>
      </c>
      <c r="C21" s="17" t="s">
        <v>44</v>
      </c>
      <c r="D21" s="18">
        <v>0</v>
      </c>
      <c r="E21" s="18">
        <v>800000</v>
      </c>
      <c r="F21" s="18">
        <v>243785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9">
        <f t="shared" si="0"/>
        <v>243785</v>
      </c>
      <c r="M21" s="19">
        <f t="shared" si="1"/>
        <v>800000</v>
      </c>
      <c r="N21" s="19">
        <f t="shared" si="2"/>
        <v>0</v>
      </c>
      <c r="O21" s="19">
        <f t="shared" si="3"/>
        <v>800000</v>
      </c>
      <c r="P21" s="19">
        <f t="shared" si="4"/>
        <v>243785</v>
      </c>
      <c r="Q21" s="19">
        <f t="shared" si="5"/>
        <v>0</v>
      </c>
      <c r="R21" s="18"/>
      <c r="S21" s="23"/>
    </row>
    <row r="22" spans="1:19" ht="25.5" x14ac:dyDescent="0.2">
      <c r="A22" s="15">
        <v>1</v>
      </c>
      <c r="B22" s="16" t="s">
        <v>45</v>
      </c>
      <c r="C22" s="17" t="s">
        <v>46</v>
      </c>
      <c r="D22" s="18">
        <v>250000</v>
      </c>
      <c r="E22" s="18">
        <v>250000</v>
      </c>
      <c r="F22" s="18">
        <v>104166.66666666667</v>
      </c>
      <c r="G22" s="18">
        <v>0</v>
      </c>
      <c r="H22" s="18">
        <v>0</v>
      </c>
      <c r="I22" s="18">
        <v>240457.92</v>
      </c>
      <c r="J22" s="18">
        <v>0</v>
      </c>
      <c r="K22" s="18">
        <v>0</v>
      </c>
      <c r="L22" s="19">
        <f t="shared" si="0"/>
        <v>104166.66666666667</v>
      </c>
      <c r="M22" s="19">
        <f t="shared" si="1"/>
        <v>250000</v>
      </c>
      <c r="N22" s="19">
        <f t="shared" si="2"/>
        <v>0</v>
      </c>
      <c r="O22" s="19">
        <f t="shared" si="3"/>
        <v>9542.0799999999872</v>
      </c>
      <c r="P22" s="19">
        <f t="shared" si="4"/>
        <v>-136291.25333333336</v>
      </c>
      <c r="Q22" s="19">
        <f t="shared" si="5"/>
        <v>230.8396032</v>
      </c>
      <c r="R22" s="27">
        <f>R23+R24</f>
        <v>30287.32</v>
      </c>
      <c r="S22" s="28">
        <f t="shared" si="6"/>
        <v>793.92273730392787</v>
      </c>
    </row>
    <row r="23" spans="1:19" ht="25.5" x14ac:dyDescent="0.2">
      <c r="A23" s="15">
        <v>0</v>
      </c>
      <c r="B23" s="16" t="s">
        <v>19</v>
      </c>
      <c r="C23" s="17" t="s">
        <v>20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2991</v>
      </c>
      <c r="J23" s="18">
        <v>0</v>
      </c>
      <c r="K23" s="18">
        <v>0</v>
      </c>
      <c r="L23" s="19">
        <f t="shared" si="0"/>
        <v>0</v>
      </c>
      <c r="M23" s="19">
        <f t="shared" si="1"/>
        <v>0</v>
      </c>
      <c r="N23" s="19">
        <f t="shared" si="2"/>
        <v>0</v>
      </c>
      <c r="O23" s="19">
        <f t="shared" si="3"/>
        <v>-2991</v>
      </c>
      <c r="P23" s="19">
        <f t="shared" si="4"/>
        <v>-2991</v>
      </c>
      <c r="Q23" s="19">
        <f t="shared" si="5"/>
        <v>0</v>
      </c>
      <c r="R23" s="18"/>
      <c r="S23" s="23"/>
    </row>
    <row r="24" spans="1:19" ht="51" x14ac:dyDescent="0.2">
      <c r="A24" s="15">
        <v>0</v>
      </c>
      <c r="B24" s="16" t="s">
        <v>47</v>
      </c>
      <c r="C24" s="17" t="s">
        <v>48</v>
      </c>
      <c r="D24" s="18">
        <v>250000</v>
      </c>
      <c r="E24" s="18">
        <v>250000</v>
      </c>
      <c r="F24" s="18">
        <v>104166.66666666667</v>
      </c>
      <c r="G24" s="18">
        <v>0</v>
      </c>
      <c r="H24" s="18">
        <v>0</v>
      </c>
      <c r="I24" s="18">
        <v>237466.92</v>
      </c>
      <c r="J24" s="18">
        <v>0</v>
      </c>
      <c r="K24" s="18">
        <v>0</v>
      </c>
      <c r="L24" s="19">
        <f t="shared" si="0"/>
        <v>104166.66666666667</v>
      </c>
      <c r="M24" s="19">
        <f t="shared" si="1"/>
        <v>250000</v>
      </c>
      <c r="N24" s="19">
        <f t="shared" si="2"/>
        <v>0</v>
      </c>
      <c r="O24" s="19">
        <f t="shared" si="3"/>
        <v>12533.079999999987</v>
      </c>
      <c r="P24" s="19">
        <f t="shared" si="4"/>
        <v>-133300.25333333336</v>
      </c>
      <c r="Q24" s="19">
        <f t="shared" si="5"/>
        <v>227.96824319999999</v>
      </c>
      <c r="R24" s="18">
        <v>30287.32</v>
      </c>
      <c r="S24" s="23">
        <f t="shared" si="6"/>
        <v>784.0473174912803</v>
      </c>
    </row>
    <row r="25" spans="1:19" ht="25.5" x14ac:dyDescent="0.2">
      <c r="A25" s="15">
        <v>1</v>
      </c>
      <c r="B25" s="16" t="s">
        <v>49</v>
      </c>
      <c r="C25" s="17" t="s">
        <v>50</v>
      </c>
      <c r="D25" s="18">
        <v>253705</v>
      </c>
      <c r="E25" s="18">
        <v>253705</v>
      </c>
      <c r="F25" s="18">
        <v>105710.41666666669</v>
      </c>
      <c r="G25" s="18">
        <v>0</v>
      </c>
      <c r="H25" s="18">
        <v>0</v>
      </c>
      <c r="I25" s="18">
        <v>61432.4</v>
      </c>
      <c r="J25" s="18">
        <v>0</v>
      </c>
      <c r="K25" s="18">
        <v>0</v>
      </c>
      <c r="L25" s="19">
        <f t="shared" si="0"/>
        <v>105710.41666666669</v>
      </c>
      <c r="M25" s="19">
        <f t="shared" si="1"/>
        <v>253705</v>
      </c>
      <c r="N25" s="19">
        <f t="shared" si="2"/>
        <v>0</v>
      </c>
      <c r="O25" s="19">
        <f t="shared" si="3"/>
        <v>192272.6</v>
      </c>
      <c r="P25" s="19">
        <f t="shared" si="4"/>
        <v>44278.016666666685</v>
      </c>
      <c r="Q25" s="19">
        <f t="shared" si="5"/>
        <v>58.113856644528084</v>
      </c>
      <c r="R25" s="27">
        <f>R26+R28+R29</f>
        <v>101301.01999999999</v>
      </c>
      <c r="S25" s="28">
        <f t="shared" si="6"/>
        <v>60.643417015939235</v>
      </c>
    </row>
    <row r="26" spans="1:19" x14ac:dyDescent="0.2">
      <c r="A26" s="15">
        <v>0</v>
      </c>
      <c r="B26" s="16" t="s">
        <v>51</v>
      </c>
      <c r="C26" s="17" t="s">
        <v>52</v>
      </c>
      <c r="D26" s="18">
        <v>212400</v>
      </c>
      <c r="E26" s="18">
        <v>212400</v>
      </c>
      <c r="F26" s="18">
        <v>88500</v>
      </c>
      <c r="G26" s="18">
        <v>0</v>
      </c>
      <c r="H26" s="18">
        <v>0</v>
      </c>
      <c r="I26" s="18">
        <v>60140</v>
      </c>
      <c r="J26" s="18">
        <v>0</v>
      </c>
      <c r="K26" s="18">
        <v>0</v>
      </c>
      <c r="L26" s="19">
        <f t="shared" si="0"/>
        <v>88500</v>
      </c>
      <c r="M26" s="19">
        <f t="shared" si="1"/>
        <v>212400</v>
      </c>
      <c r="N26" s="19">
        <f t="shared" si="2"/>
        <v>0</v>
      </c>
      <c r="O26" s="19">
        <f t="shared" si="3"/>
        <v>152260</v>
      </c>
      <c r="P26" s="19">
        <f t="shared" si="4"/>
        <v>28360</v>
      </c>
      <c r="Q26" s="19">
        <f t="shared" si="5"/>
        <v>67.954802259887003</v>
      </c>
      <c r="R26" s="18">
        <v>95588.7</v>
      </c>
      <c r="S26" s="23">
        <f t="shared" si="6"/>
        <v>62.915386442121303</v>
      </c>
    </row>
    <row r="27" spans="1:19" x14ac:dyDescent="0.2">
      <c r="A27" s="15">
        <v>0</v>
      </c>
      <c r="B27" s="16" t="s">
        <v>53</v>
      </c>
      <c r="C27" s="17" t="s">
        <v>54</v>
      </c>
      <c r="D27" s="18">
        <v>3684</v>
      </c>
      <c r="E27" s="18">
        <v>3684</v>
      </c>
      <c r="F27" s="18">
        <v>1535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9">
        <f t="shared" si="0"/>
        <v>1535</v>
      </c>
      <c r="M27" s="19">
        <f t="shared" si="1"/>
        <v>3684</v>
      </c>
      <c r="N27" s="19">
        <f t="shared" si="2"/>
        <v>0</v>
      </c>
      <c r="O27" s="19">
        <f t="shared" si="3"/>
        <v>3684</v>
      </c>
      <c r="P27" s="19">
        <f t="shared" si="4"/>
        <v>1535</v>
      </c>
      <c r="Q27" s="19">
        <f t="shared" si="5"/>
        <v>0</v>
      </c>
      <c r="R27" s="18"/>
      <c r="S27" s="23"/>
    </row>
    <row r="28" spans="1:19" x14ac:dyDescent="0.2">
      <c r="A28" s="15">
        <v>0</v>
      </c>
      <c r="B28" s="16" t="s">
        <v>55</v>
      </c>
      <c r="C28" s="17" t="s">
        <v>56</v>
      </c>
      <c r="D28" s="18">
        <v>9000</v>
      </c>
      <c r="E28" s="18">
        <v>9000</v>
      </c>
      <c r="F28" s="18">
        <v>3750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9">
        <f t="shared" si="0"/>
        <v>3750</v>
      </c>
      <c r="M28" s="19">
        <f t="shared" si="1"/>
        <v>9000</v>
      </c>
      <c r="N28" s="19">
        <f t="shared" si="2"/>
        <v>0</v>
      </c>
      <c r="O28" s="19">
        <f t="shared" si="3"/>
        <v>9000</v>
      </c>
      <c r="P28" s="19">
        <f t="shared" si="4"/>
        <v>3750</v>
      </c>
      <c r="Q28" s="19">
        <f t="shared" si="5"/>
        <v>0</v>
      </c>
      <c r="R28" s="18">
        <v>5508.54</v>
      </c>
      <c r="S28" s="23">
        <f t="shared" si="6"/>
        <v>0</v>
      </c>
    </row>
    <row r="29" spans="1:19" ht="25.5" x14ac:dyDescent="0.2">
      <c r="A29" s="15">
        <v>0</v>
      </c>
      <c r="B29" s="16" t="s">
        <v>57</v>
      </c>
      <c r="C29" s="17" t="s">
        <v>58</v>
      </c>
      <c r="D29" s="18">
        <v>28621</v>
      </c>
      <c r="E29" s="18">
        <v>28621</v>
      </c>
      <c r="F29" s="18">
        <v>11925.416666666666</v>
      </c>
      <c r="G29" s="18">
        <v>0</v>
      </c>
      <c r="H29" s="18">
        <v>0</v>
      </c>
      <c r="I29" s="18">
        <v>1292.4000000000001</v>
      </c>
      <c r="J29" s="18">
        <v>0</v>
      </c>
      <c r="K29" s="18">
        <v>0</v>
      </c>
      <c r="L29" s="19">
        <f t="shared" si="0"/>
        <v>11925.416666666666</v>
      </c>
      <c r="M29" s="19">
        <f t="shared" si="1"/>
        <v>28621</v>
      </c>
      <c r="N29" s="19">
        <f t="shared" si="2"/>
        <v>0</v>
      </c>
      <c r="O29" s="19">
        <f t="shared" si="3"/>
        <v>27328.6</v>
      </c>
      <c r="P29" s="19">
        <f t="shared" si="4"/>
        <v>10633.016666666666</v>
      </c>
      <c r="Q29" s="19">
        <f t="shared" si="5"/>
        <v>10.837357185283535</v>
      </c>
      <c r="R29" s="18">
        <v>203.78</v>
      </c>
      <c r="S29" s="23">
        <f t="shared" si="6"/>
        <v>634.21336735695365</v>
      </c>
    </row>
    <row r="30" spans="1:19" ht="25.5" x14ac:dyDescent="0.2">
      <c r="A30" s="15">
        <v>1</v>
      </c>
      <c r="B30" s="16" t="s">
        <v>59</v>
      </c>
      <c r="C30" s="17" t="s">
        <v>60</v>
      </c>
      <c r="D30" s="18">
        <v>1224505</v>
      </c>
      <c r="E30" s="18">
        <v>6676640</v>
      </c>
      <c r="F30" s="18">
        <v>6608050</v>
      </c>
      <c r="G30" s="18">
        <v>1075853</v>
      </c>
      <c r="H30" s="18">
        <v>0</v>
      </c>
      <c r="I30" s="18">
        <v>1012000</v>
      </c>
      <c r="J30" s="18">
        <v>63853</v>
      </c>
      <c r="K30" s="18">
        <v>63853</v>
      </c>
      <c r="L30" s="19">
        <f t="shared" si="0"/>
        <v>5532197</v>
      </c>
      <c r="M30" s="19">
        <f t="shared" si="1"/>
        <v>5600787</v>
      </c>
      <c r="N30" s="19">
        <f t="shared" si="2"/>
        <v>16.280945210765658</v>
      </c>
      <c r="O30" s="19">
        <f t="shared" si="3"/>
        <v>5664640</v>
      </c>
      <c r="P30" s="19">
        <f t="shared" si="4"/>
        <v>5596050</v>
      </c>
      <c r="Q30" s="19">
        <f t="shared" si="5"/>
        <v>15.314654096140314</v>
      </c>
      <c r="R30" s="24"/>
      <c r="S30" s="25"/>
    </row>
    <row r="31" spans="1:19" ht="38.25" x14ac:dyDescent="0.2">
      <c r="A31" s="15">
        <v>0</v>
      </c>
      <c r="B31" s="16" t="s">
        <v>61</v>
      </c>
      <c r="C31" s="17" t="s">
        <v>62</v>
      </c>
      <c r="D31" s="18">
        <v>0</v>
      </c>
      <c r="E31" s="18">
        <v>2400000</v>
      </c>
      <c r="F31" s="18">
        <v>2400000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9">
        <f t="shared" si="0"/>
        <v>2400000</v>
      </c>
      <c r="M31" s="19">
        <f t="shared" si="1"/>
        <v>2400000</v>
      </c>
      <c r="N31" s="19">
        <f t="shared" si="2"/>
        <v>0</v>
      </c>
      <c r="O31" s="19">
        <f t="shared" si="3"/>
        <v>2400000</v>
      </c>
      <c r="P31" s="19">
        <f t="shared" si="4"/>
        <v>2400000</v>
      </c>
      <c r="Q31" s="19">
        <f t="shared" si="5"/>
        <v>0</v>
      </c>
      <c r="R31" s="18"/>
      <c r="S31" s="23"/>
    </row>
    <row r="32" spans="1:19" ht="25.5" x14ac:dyDescent="0.2">
      <c r="A32" s="15">
        <v>0</v>
      </c>
      <c r="B32" s="16" t="s">
        <v>63</v>
      </c>
      <c r="C32" s="17" t="s">
        <v>64</v>
      </c>
      <c r="D32" s="18">
        <v>0</v>
      </c>
      <c r="E32" s="18">
        <v>1113700</v>
      </c>
      <c r="F32" s="18">
        <v>1113700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9">
        <f t="shared" si="0"/>
        <v>1113700</v>
      </c>
      <c r="M32" s="19">
        <f t="shared" si="1"/>
        <v>1113700</v>
      </c>
      <c r="N32" s="19">
        <f t="shared" si="2"/>
        <v>0</v>
      </c>
      <c r="O32" s="19">
        <f t="shared" si="3"/>
        <v>1113700</v>
      </c>
      <c r="P32" s="19">
        <f t="shared" si="4"/>
        <v>1113700</v>
      </c>
      <c r="Q32" s="19">
        <f t="shared" si="5"/>
        <v>0</v>
      </c>
      <c r="R32" s="18"/>
      <c r="S32" s="23"/>
    </row>
    <row r="33" spans="1:19" ht="25.5" x14ac:dyDescent="0.2">
      <c r="A33" s="15">
        <v>0</v>
      </c>
      <c r="B33" s="16" t="s">
        <v>65</v>
      </c>
      <c r="C33" s="17" t="s">
        <v>66</v>
      </c>
      <c r="D33" s="18">
        <v>960365</v>
      </c>
      <c r="E33" s="18">
        <v>156800</v>
      </c>
      <c r="F33" s="18">
        <v>156800</v>
      </c>
      <c r="G33" s="18">
        <v>63853</v>
      </c>
      <c r="H33" s="18">
        <v>0</v>
      </c>
      <c r="I33" s="18">
        <v>0</v>
      </c>
      <c r="J33" s="18">
        <v>63853</v>
      </c>
      <c r="K33" s="18">
        <v>63853</v>
      </c>
      <c r="L33" s="19">
        <f t="shared" si="0"/>
        <v>92947</v>
      </c>
      <c r="M33" s="19">
        <f t="shared" si="1"/>
        <v>92947</v>
      </c>
      <c r="N33" s="19">
        <f t="shared" si="2"/>
        <v>40.722576530612244</v>
      </c>
      <c r="O33" s="19">
        <f t="shared" si="3"/>
        <v>156800</v>
      </c>
      <c r="P33" s="19">
        <f t="shared" si="4"/>
        <v>156800</v>
      </c>
      <c r="Q33" s="19">
        <f t="shared" si="5"/>
        <v>0</v>
      </c>
      <c r="R33" s="18"/>
      <c r="S33" s="23"/>
    </row>
    <row r="34" spans="1:19" ht="25.5" x14ac:dyDescent="0.2">
      <c r="A34" s="15">
        <v>0</v>
      </c>
      <c r="B34" s="16" t="s">
        <v>67</v>
      </c>
      <c r="C34" s="17" t="s">
        <v>68</v>
      </c>
      <c r="D34" s="18">
        <v>0</v>
      </c>
      <c r="E34" s="18">
        <v>2742000</v>
      </c>
      <c r="F34" s="18">
        <v>2742000</v>
      </c>
      <c r="G34" s="18">
        <v>1012000</v>
      </c>
      <c r="H34" s="18">
        <v>0</v>
      </c>
      <c r="I34" s="18">
        <v>1012000</v>
      </c>
      <c r="J34" s="18">
        <v>0</v>
      </c>
      <c r="K34" s="18">
        <v>0</v>
      </c>
      <c r="L34" s="19">
        <f t="shared" si="0"/>
        <v>1730000</v>
      </c>
      <c r="M34" s="19">
        <f t="shared" si="1"/>
        <v>1730000</v>
      </c>
      <c r="N34" s="19">
        <f t="shared" si="2"/>
        <v>36.907366885485047</v>
      </c>
      <c r="O34" s="19">
        <f t="shared" si="3"/>
        <v>1730000</v>
      </c>
      <c r="P34" s="19">
        <f t="shared" si="4"/>
        <v>1730000</v>
      </c>
      <c r="Q34" s="19">
        <f t="shared" si="5"/>
        <v>36.907366885485047</v>
      </c>
      <c r="R34" s="18"/>
      <c r="S34" s="23"/>
    </row>
    <row r="35" spans="1:19" x14ac:dyDescent="0.2">
      <c r="A35" s="15">
        <v>0</v>
      </c>
      <c r="B35" s="16" t="s">
        <v>69</v>
      </c>
      <c r="C35" s="17" t="s">
        <v>70</v>
      </c>
      <c r="D35" s="18">
        <v>264140</v>
      </c>
      <c r="E35" s="18">
        <v>264140</v>
      </c>
      <c r="F35" s="18">
        <v>195550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9">
        <f t="shared" si="0"/>
        <v>195550</v>
      </c>
      <c r="M35" s="19">
        <f t="shared" si="1"/>
        <v>264140</v>
      </c>
      <c r="N35" s="19">
        <f t="shared" si="2"/>
        <v>0</v>
      </c>
      <c r="O35" s="19">
        <f t="shared" si="3"/>
        <v>264140</v>
      </c>
      <c r="P35" s="19">
        <f t="shared" si="4"/>
        <v>195550</v>
      </c>
      <c r="Q35" s="19">
        <f t="shared" si="5"/>
        <v>0</v>
      </c>
      <c r="R35" s="18"/>
      <c r="S35" s="23"/>
    </row>
    <row r="36" spans="1:19" x14ac:dyDescent="0.2">
      <c r="A36" s="15">
        <v>1</v>
      </c>
      <c r="B36" s="16" t="s">
        <v>71</v>
      </c>
      <c r="C36" s="17" t="s">
        <v>72</v>
      </c>
      <c r="D36" s="18">
        <v>0</v>
      </c>
      <c r="E36" s="18">
        <v>262000</v>
      </c>
      <c r="F36" s="18">
        <v>262000</v>
      </c>
      <c r="G36" s="18">
        <v>261720</v>
      </c>
      <c r="H36" s="18">
        <v>0</v>
      </c>
      <c r="I36" s="18">
        <v>261720</v>
      </c>
      <c r="J36" s="18">
        <v>0</v>
      </c>
      <c r="K36" s="18">
        <v>0</v>
      </c>
      <c r="L36" s="19">
        <f t="shared" si="0"/>
        <v>280</v>
      </c>
      <c r="M36" s="19">
        <f t="shared" si="1"/>
        <v>280</v>
      </c>
      <c r="N36" s="19">
        <f t="shared" si="2"/>
        <v>99.89312977099236</v>
      </c>
      <c r="O36" s="19">
        <f t="shared" si="3"/>
        <v>280</v>
      </c>
      <c r="P36" s="19">
        <f t="shared" si="4"/>
        <v>280</v>
      </c>
      <c r="Q36" s="19">
        <f t="shared" si="5"/>
        <v>99.89312977099236</v>
      </c>
      <c r="R36" s="24"/>
      <c r="S36" s="25"/>
    </row>
    <row r="37" spans="1:19" ht="25.5" x14ac:dyDescent="0.2">
      <c r="A37" s="15">
        <v>0</v>
      </c>
      <c r="B37" s="16" t="s">
        <v>19</v>
      </c>
      <c r="C37" s="17" t="s">
        <v>20</v>
      </c>
      <c r="D37" s="18">
        <v>0</v>
      </c>
      <c r="E37" s="18">
        <v>15000</v>
      </c>
      <c r="F37" s="18">
        <v>15000</v>
      </c>
      <c r="G37" s="18">
        <v>14720</v>
      </c>
      <c r="H37" s="18">
        <v>0</v>
      </c>
      <c r="I37" s="18">
        <v>14720</v>
      </c>
      <c r="J37" s="18">
        <v>0</v>
      </c>
      <c r="K37" s="18">
        <v>0</v>
      </c>
      <c r="L37" s="19">
        <f t="shared" si="0"/>
        <v>280</v>
      </c>
      <c r="M37" s="19">
        <f t="shared" si="1"/>
        <v>280</v>
      </c>
      <c r="N37" s="19">
        <f t="shared" si="2"/>
        <v>98.133333333333326</v>
      </c>
      <c r="O37" s="19">
        <f t="shared" si="3"/>
        <v>280</v>
      </c>
      <c r="P37" s="19">
        <f t="shared" si="4"/>
        <v>280</v>
      </c>
      <c r="Q37" s="19">
        <f t="shared" si="5"/>
        <v>98.133333333333326</v>
      </c>
      <c r="R37" s="18"/>
      <c r="S37" s="23"/>
    </row>
    <row r="38" spans="1:19" x14ac:dyDescent="0.2">
      <c r="A38" s="15">
        <v>0</v>
      </c>
      <c r="B38" s="16" t="s">
        <v>73</v>
      </c>
      <c r="C38" s="17" t="s">
        <v>74</v>
      </c>
      <c r="D38" s="18">
        <v>0</v>
      </c>
      <c r="E38" s="18">
        <v>157000</v>
      </c>
      <c r="F38" s="18">
        <v>157000</v>
      </c>
      <c r="G38" s="18">
        <v>157000</v>
      </c>
      <c r="H38" s="18">
        <v>0</v>
      </c>
      <c r="I38" s="18">
        <v>157000</v>
      </c>
      <c r="J38" s="18">
        <v>0</v>
      </c>
      <c r="K38" s="18">
        <v>0</v>
      </c>
      <c r="L38" s="19">
        <f t="shared" si="0"/>
        <v>0</v>
      </c>
      <c r="M38" s="19">
        <f t="shared" si="1"/>
        <v>0</v>
      </c>
      <c r="N38" s="19">
        <f t="shared" si="2"/>
        <v>100</v>
      </c>
      <c r="O38" s="19">
        <f t="shared" si="3"/>
        <v>0</v>
      </c>
      <c r="P38" s="19">
        <f t="shared" si="4"/>
        <v>0</v>
      </c>
      <c r="Q38" s="19">
        <f t="shared" si="5"/>
        <v>100</v>
      </c>
      <c r="R38" s="18"/>
      <c r="S38" s="23"/>
    </row>
    <row r="39" spans="1:19" ht="38.25" x14ac:dyDescent="0.2">
      <c r="A39" s="15">
        <v>0</v>
      </c>
      <c r="B39" s="16" t="s">
        <v>75</v>
      </c>
      <c r="C39" s="17" t="s">
        <v>76</v>
      </c>
      <c r="D39" s="18">
        <v>0</v>
      </c>
      <c r="E39" s="18">
        <v>90000</v>
      </c>
      <c r="F39" s="18">
        <v>90000</v>
      </c>
      <c r="G39" s="18">
        <v>90000</v>
      </c>
      <c r="H39" s="18">
        <v>0</v>
      </c>
      <c r="I39" s="18">
        <v>90000</v>
      </c>
      <c r="J39" s="18">
        <v>0</v>
      </c>
      <c r="K39" s="18">
        <v>0</v>
      </c>
      <c r="L39" s="19">
        <f t="shared" si="0"/>
        <v>0</v>
      </c>
      <c r="M39" s="19">
        <f t="shared" si="1"/>
        <v>0</v>
      </c>
      <c r="N39" s="19">
        <f t="shared" si="2"/>
        <v>100</v>
      </c>
      <c r="O39" s="19">
        <f t="shared" si="3"/>
        <v>0</v>
      </c>
      <c r="P39" s="19">
        <f t="shared" si="4"/>
        <v>0</v>
      </c>
      <c r="Q39" s="19">
        <f t="shared" si="5"/>
        <v>100</v>
      </c>
      <c r="R39" s="18"/>
      <c r="S39" s="23"/>
    </row>
    <row r="40" spans="1:19" x14ac:dyDescent="0.2">
      <c r="A40" s="15">
        <v>1</v>
      </c>
      <c r="B40" s="16" t="s">
        <v>77</v>
      </c>
      <c r="C40" s="17" t="s">
        <v>78</v>
      </c>
      <c r="D40" s="18">
        <v>6006816</v>
      </c>
      <c r="E40" s="18">
        <v>14944150</v>
      </c>
      <c r="F40" s="18">
        <v>11513863.583333332</v>
      </c>
      <c r="G40" s="18">
        <v>1788703.9</v>
      </c>
      <c r="H40" s="18">
        <v>0</v>
      </c>
      <c r="I40" s="18">
        <v>5800264.4299999997</v>
      </c>
      <c r="J40" s="18">
        <v>63853</v>
      </c>
      <c r="K40" s="18">
        <v>63853</v>
      </c>
      <c r="L40" s="19">
        <f t="shared" si="0"/>
        <v>9725159.6833333317</v>
      </c>
      <c r="M40" s="19">
        <f t="shared" si="1"/>
        <v>13155446.1</v>
      </c>
      <c r="N40" s="19">
        <f t="shared" si="2"/>
        <v>15.535218799962189</v>
      </c>
      <c r="O40" s="19">
        <f t="shared" si="3"/>
        <v>9143885.5700000003</v>
      </c>
      <c r="P40" s="19">
        <f t="shared" si="4"/>
        <v>5713599.1533333324</v>
      </c>
      <c r="Q40" s="19">
        <f t="shared" si="5"/>
        <v>50.376351847663535</v>
      </c>
      <c r="R40" s="27">
        <v>1047474.71</v>
      </c>
      <c r="S40" s="28">
        <f t="shared" si="6"/>
        <v>553.73789692736352</v>
      </c>
    </row>
    <row r="42" spans="1:19" x14ac:dyDescent="0.2">
      <c r="B42" s="12"/>
      <c r="C42" s="10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50" hidden="1" x14ac:dyDescent="0.2"/>
  </sheetData>
  <mergeCells count="2">
    <mergeCell ref="B2:Q2"/>
    <mergeCell ref="B3:Q3"/>
  </mergeCells>
  <conditionalFormatting sqref="B7:B40">
    <cfRule type="expression" dxfId="31" priority="17" stopIfTrue="1">
      <formula>A7=1</formula>
    </cfRule>
  </conditionalFormatting>
  <conditionalFormatting sqref="C7:C40">
    <cfRule type="expression" dxfId="30" priority="18" stopIfTrue="1">
      <formula>A7=1</formula>
    </cfRule>
  </conditionalFormatting>
  <conditionalFormatting sqref="D7:D40">
    <cfRule type="expression" dxfId="29" priority="19" stopIfTrue="1">
      <formula>A7=1</formula>
    </cfRule>
  </conditionalFormatting>
  <conditionalFormatting sqref="E7:E40">
    <cfRule type="expression" dxfId="28" priority="20" stopIfTrue="1">
      <formula>A7=1</formula>
    </cfRule>
  </conditionalFormatting>
  <conditionalFormatting sqref="F7:F40">
    <cfRule type="expression" dxfId="27" priority="21" stopIfTrue="1">
      <formula>A7=1</formula>
    </cfRule>
  </conditionalFormatting>
  <conditionalFormatting sqref="G7:G40">
    <cfRule type="expression" dxfId="26" priority="22" stopIfTrue="1">
      <formula>A7=1</formula>
    </cfRule>
  </conditionalFormatting>
  <conditionalFormatting sqref="H7:H40">
    <cfRule type="expression" dxfId="25" priority="23" stopIfTrue="1">
      <formula>A7=1</formula>
    </cfRule>
  </conditionalFormatting>
  <conditionalFormatting sqref="I7:I40">
    <cfRule type="expression" dxfId="24" priority="24" stopIfTrue="1">
      <formula>A7=1</formula>
    </cfRule>
  </conditionalFormatting>
  <conditionalFormatting sqref="J7:J40">
    <cfRule type="expression" dxfId="23" priority="25" stopIfTrue="1">
      <formula>A7=1</formula>
    </cfRule>
  </conditionalFormatting>
  <conditionalFormatting sqref="K7:K40">
    <cfRule type="expression" dxfId="22" priority="26" stopIfTrue="1">
      <formula>A7=1</formula>
    </cfRule>
  </conditionalFormatting>
  <conditionalFormatting sqref="L7:L40">
    <cfRule type="expression" dxfId="21" priority="27" stopIfTrue="1">
      <formula>A7=1</formula>
    </cfRule>
  </conditionalFormatting>
  <conditionalFormatting sqref="M7:M40">
    <cfRule type="expression" dxfId="20" priority="28" stopIfTrue="1">
      <formula>A7=1</formula>
    </cfRule>
  </conditionalFormatting>
  <conditionalFormatting sqref="N7:N40">
    <cfRule type="expression" dxfId="19" priority="29" stopIfTrue="1">
      <formula>A7=1</formula>
    </cfRule>
  </conditionalFormatting>
  <conditionalFormatting sqref="O7:O40">
    <cfRule type="expression" dxfId="18" priority="30" stopIfTrue="1">
      <formula>A7=1</formula>
    </cfRule>
  </conditionalFormatting>
  <conditionalFormatting sqref="P7:P40">
    <cfRule type="expression" dxfId="17" priority="31" stopIfTrue="1">
      <formula>A7=1</formula>
    </cfRule>
  </conditionalFormatting>
  <conditionalFormatting sqref="Q7:Q40">
    <cfRule type="expression" dxfId="16" priority="32" stopIfTrue="1">
      <formula>A7=1</formula>
    </cfRule>
  </conditionalFormatting>
  <conditionalFormatting sqref="B42:B51">
    <cfRule type="expression" dxfId="15" priority="1" stopIfTrue="1">
      <formula>A42=1</formula>
    </cfRule>
  </conditionalFormatting>
  <conditionalFormatting sqref="C42:C51">
    <cfRule type="expression" dxfId="14" priority="2" stopIfTrue="1">
      <formula>A42=1</formula>
    </cfRule>
  </conditionalFormatting>
  <conditionalFormatting sqref="D42:D51">
    <cfRule type="expression" dxfId="13" priority="3" stopIfTrue="1">
      <formula>A42=1</formula>
    </cfRule>
  </conditionalFormatting>
  <conditionalFormatting sqref="E42:E51">
    <cfRule type="expression" dxfId="12" priority="4" stopIfTrue="1">
      <formula>A42=1</formula>
    </cfRule>
  </conditionalFormatting>
  <conditionalFormatting sqref="F42:F51">
    <cfRule type="expression" dxfId="11" priority="5" stopIfTrue="1">
      <formula>A42=1</formula>
    </cfRule>
  </conditionalFormatting>
  <conditionalFormatting sqref="G42:G51">
    <cfRule type="expression" dxfId="10" priority="6" stopIfTrue="1">
      <formula>A42=1</formula>
    </cfRule>
  </conditionalFormatting>
  <conditionalFormatting sqref="H42:H51">
    <cfRule type="expression" dxfId="9" priority="7" stopIfTrue="1">
      <formula>A42=1</formula>
    </cfRule>
  </conditionalFormatting>
  <conditionalFormatting sqref="I42:I51">
    <cfRule type="expression" dxfId="8" priority="8" stopIfTrue="1">
      <formula>A42=1</formula>
    </cfRule>
  </conditionalFormatting>
  <conditionalFormatting sqref="J42:J51">
    <cfRule type="expression" dxfId="7" priority="9" stopIfTrue="1">
      <formula>A42=1</formula>
    </cfRule>
  </conditionalFormatting>
  <conditionalFormatting sqref="K42:K51">
    <cfRule type="expression" dxfId="6" priority="10" stopIfTrue="1">
      <formula>A42=1</formula>
    </cfRule>
  </conditionalFormatting>
  <conditionalFormatting sqref="L42:L51">
    <cfRule type="expression" dxfId="5" priority="11" stopIfTrue="1">
      <formula>A42=1</formula>
    </cfRule>
  </conditionalFormatting>
  <conditionalFormatting sqref="M42:M51">
    <cfRule type="expression" dxfId="4" priority="12" stopIfTrue="1">
      <formula>A42=1</formula>
    </cfRule>
  </conditionalFormatting>
  <conditionalFormatting sqref="N42:N51">
    <cfRule type="expression" dxfId="3" priority="13" stopIfTrue="1">
      <formula>A42=1</formula>
    </cfRule>
  </conditionalFormatting>
  <conditionalFormatting sqref="O42:O51">
    <cfRule type="expression" dxfId="2" priority="14" stopIfTrue="1">
      <formula>A42=1</formula>
    </cfRule>
  </conditionalFormatting>
  <conditionalFormatting sqref="P42:P51">
    <cfRule type="expression" dxfId="1" priority="15" stopIfTrue="1">
      <formula>A42=1</formula>
    </cfRule>
  </conditionalFormatting>
  <conditionalFormatting sqref="Q42:Q51">
    <cfRule type="expression" dxfId="0" priority="16" stopIfTrue="1">
      <formula>A42=1</formula>
    </cfRule>
  </conditionalFormatting>
  <pageMargins left="0.32" right="0.33" top="0.39370078740157499" bottom="0.39370078740157499" header="0" footer="0"/>
  <pageSetup paperSize="9" scale="94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3E14-F644-4620-9BE5-3FD1CE6A601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2023-06-02T10:21:05Z</dcterms:created>
  <dcterms:modified xsi:type="dcterms:W3CDTF">2023-06-02T10:38:05Z</dcterms:modified>
</cp:coreProperties>
</file>