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Elektronka\общая папка\Лахтар Оля\ЗАГАЛЬНИЙ ВІДДІЛ\Рішення виконкому\проєкти грудень 24\"/>
    </mc:Choice>
  </mc:AlternateContent>
  <xr:revisionPtr revIDLastSave="0" documentId="8_{DC1B02EE-961C-49F3-89DC-295ED694430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_FilterDatabase" localSheetId="0" hidden="1">Лист1!$A$14:$N$122</definedName>
    <definedName name="_xlnm.Print_Titles" localSheetId="0">Лист1!$11:$14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14" i="1" l="1"/>
  <c r="G121" i="1"/>
  <c r="G117" i="1"/>
  <c r="H109" i="1"/>
  <c r="D114" i="1"/>
  <c r="E114" i="1"/>
  <c r="F114" i="1"/>
  <c r="I114" i="1"/>
  <c r="J114" i="1"/>
  <c r="H67" i="1"/>
  <c r="H37" i="1"/>
  <c r="H54" i="1"/>
  <c r="I109" i="1" l="1"/>
  <c r="J109" i="1"/>
  <c r="G110" i="1"/>
  <c r="G118" i="1"/>
  <c r="N116" i="1"/>
  <c r="M116" i="1"/>
  <c r="L116" i="1"/>
  <c r="G116" i="1"/>
  <c r="C116" i="1"/>
  <c r="F109" i="1"/>
  <c r="E109" i="1"/>
  <c r="D109" i="1"/>
  <c r="N112" i="1"/>
  <c r="M112" i="1"/>
  <c r="L112" i="1"/>
  <c r="G112" i="1"/>
  <c r="C112" i="1"/>
  <c r="H77" i="1"/>
  <c r="H39" i="1"/>
  <c r="H35" i="1"/>
  <c r="H43" i="1"/>
  <c r="D43" i="1"/>
  <c r="N52" i="1"/>
  <c r="M52" i="1"/>
  <c r="L52" i="1"/>
  <c r="G52" i="1"/>
  <c r="C52" i="1"/>
  <c r="H34" i="1" l="1"/>
  <c r="K116" i="1"/>
  <c r="K112" i="1"/>
  <c r="K52" i="1"/>
  <c r="C18" i="1" l="1"/>
  <c r="C19" i="1"/>
  <c r="C20" i="1"/>
  <c r="C21" i="1"/>
  <c r="C22" i="1"/>
  <c r="C24" i="1"/>
  <c r="C23" i="1" s="1"/>
  <c r="C27" i="1"/>
  <c r="C28" i="1"/>
  <c r="C30" i="1"/>
  <c r="C31" i="1"/>
  <c r="C32" i="1"/>
  <c r="C33" i="1"/>
  <c r="C36" i="1"/>
  <c r="C35" i="1" s="1"/>
  <c r="C38" i="1"/>
  <c r="C37" i="1" s="1"/>
  <c r="C40" i="1"/>
  <c r="C41" i="1"/>
  <c r="C44" i="1"/>
  <c r="C45" i="1"/>
  <c r="C46" i="1"/>
  <c r="C47" i="1"/>
  <c r="C48" i="1"/>
  <c r="C49" i="1"/>
  <c r="C50" i="1"/>
  <c r="C51" i="1"/>
  <c r="C53" i="1"/>
  <c r="C55" i="1"/>
  <c r="C57" i="1"/>
  <c r="C58" i="1"/>
  <c r="C59" i="1"/>
  <c r="C62" i="1"/>
  <c r="C63" i="1"/>
  <c r="C64" i="1"/>
  <c r="C68" i="1"/>
  <c r="C67" i="1" s="1"/>
  <c r="C70" i="1"/>
  <c r="C71" i="1"/>
  <c r="C74" i="1"/>
  <c r="C75" i="1"/>
  <c r="C76" i="1"/>
  <c r="C78" i="1"/>
  <c r="C77" i="1" s="1"/>
  <c r="C80" i="1"/>
  <c r="C81" i="1"/>
  <c r="C82" i="1"/>
  <c r="C85" i="1"/>
  <c r="C86" i="1"/>
  <c r="C87" i="1"/>
  <c r="C90" i="1"/>
  <c r="C91" i="1"/>
  <c r="C92" i="1"/>
  <c r="C93" i="1"/>
  <c r="C96" i="1"/>
  <c r="C95" i="1" s="1"/>
  <c r="C99" i="1"/>
  <c r="C100" i="1"/>
  <c r="C102" i="1"/>
  <c r="C101" i="1" s="1"/>
  <c r="C107" i="1"/>
  <c r="C108" i="1"/>
  <c r="C111" i="1"/>
  <c r="C109" i="1" s="1"/>
  <c r="C115" i="1"/>
  <c r="C119" i="1"/>
  <c r="C120" i="1"/>
  <c r="H106" i="1"/>
  <c r="H17" i="1"/>
  <c r="H69" i="1"/>
  <c r="H66" i="1" s="1"/>
  <c r="H56" i="1"/>
  <c r="H23" i="1"/>
  <c r="N108" i="1"/>
  <c r="M108" i="1"/>
  <c r="L108" i="1"/>
  <c r="G108" i="1"/>
  <c r="N22" i="1"/>
  <c r="M22" i="1"/>
  <c r="L22" i="1"/>
  <c r="G22" i="1"/>
  <c r="D17" i="1"/>
  <c r="D106" i="1"/>
  <c r="N107" i="1"/>
  <c r="D54" i="1"/>
  <c r="D67" i="1"/>
  <c r="D77" i="1"/>
  <c r="E77" i="1"/>
  <c r="D73" i="1"/>
  <c r="D69" i="1"/>
  <c r="D56" i="1"/>
  <c r="E56" i="1"/>
  <c r="E43" i="1"/>
  <c r="D39" i="1"/>
  <c r="D37" i="1"/>
  <c r="D35" i="1"/>
  <c r="D29" i="1"/>
  <c r="D26" i="1"/>
  <c r="D23" i="1"/>
  <c r="H73" i="1"/>
  <c r="H26" i="1"/>
  <c r="H29" i="1"/>
  <c r="C114" i="1" l="1"/>
  <c r="C26" i="1"/>
  <c r="C89" i="1"/>
  <c r="C88" i="1" s="1"/>
  <c r="C79" i="1"/>
  <c r="C98" i="1"/>
  <c r="C97" i="1" s="1"/>
  <c r="C94" i="1" s="1"/>
  <c r="C61" i="1"/>
  <c r="C60" i="1" s="1"/>
  <c r="C39" i="1"/>
  <c r="C34" i="1" s="1"/>
  <c r="C84" i="1"/>
  <c r="C83" i="1" s="1"/>
  <c r="C73" i="1"/>
  <c r="C106" i="1"/>
  <c r="C69" i="1"/>
  <c r="C66" i="1" s="1"/>
  <c r="C56" i="1"/>
  <c r="C43" i="1"/>
  <c r="C29" i="1"/>
  <c r="C25" i="1" s="1"/>
  <c r="C17" i="1"/>
  <c r="C16" i="1" s="1"/>
  <c r="K22" i="1"/>
  <c r="H42" i="1"/>
  <c r="H25" i="1"/>
  <c r="K108" i="1"/>
  <c r="D66" i="1"/>
  <c r="D42" i="1"/>
  <c r="D34" i="1"/>
  <c r="D25" i="1"/>
  <c r="E17" i="1"/>
  <c r="F17" i="1"/>
  <c r="E23" i="1"/>
  <c r="F23" i="1"/>
  <c r="E26" i="1"/>
  <c r="F26" i="1"/>
  <c r="E29" i="1"/>
  <c r="F29" i="1"/>
  <c r="E35" i="1"/>
  <c r="F35" i="1"/>
  <c r="E37" i="1"/>
  <c r="F37" i="1"/>
  <c r="E39" i="1"/>
  <c r="F39" i="1"/>
  <c r="F43" i="1"/>
  <c r="E54" i="1"/>
  <c r="C54" i="1" s="1"/>
  <c r="F54" i="1"/>
  <c r="F56" i="1"/>
  <c r="E61" i="1"/>
  <c r="E60" i="1" s="1"/>
  <c r="F61" i="1"/>
  <c r="F60" i="1" s="1"/>
  <c r="E67" i="1"/>
  <c r="F67" i="1"/>
  <c r="E69" i="1"/>
  <c r="F69" i="1"/>
  <c r="E73" i="1"/>
  <c r="F73" i="1"/>
  <c r="F77" i="1"/>
  <c r="D79" i="1"/>
  <c r="D72" i="1" s="1"/>
  <c r="E79" i="1"/>
  <c r="F79" i="1"/>
  <c r="D84" i="1"/>
  <c r="D83" i="1" s="1"/>
  <c r="E84" i="1"/>
  <c r="E83" i="1" s="1"/>
  <c r="F84" i="1"/>
  <c r="F83" i="1" s="1"/>
  <c r="D89" i="1"/>
  <c r="D88" i="1" s="1"/>
  <c r="E89" i="1"/>
  <c r="E88" i="1" s="1"/>
  <c r="F89" i="1"/>
  <c r="F88" i="1" s="1"/>
  <c r="D95" i="1"/>
  <c r="E95" i="1"/>
  <c r="F95" i="1"/>
  <c r="D98" i="1"/>
  <c r="D97" i="1" s="1"/>
  <c r="E98" i="1"/>
  <c r="E97" i="1" s="1"/>
  <c r="F98" i="1"/>
  <c r="F97" i="1" s="1"/>
  <c r="D101" i="1"/>
  <c r="E101" i="1"/>
  <c r="F101" i="1"/>
  <c r="E106" i="1"/>
  <c r="F106" i="1"/>
  <c r="C72" i="1" l="1"/>
  <c r="C65" i="1" s="1"/>
  <c r="C105" i="1"/>
  <c r="C104" i="1" s="1"/>
  <c r="C42" i="1"/>
  <c r="C15" i="1" s="1"/>
  <c r="D65" i="1"/>
  <c r="F105" i="1"/>
  <c r="F104" i="1" s="1"/>
  <c r="F16" i="1"/>
  <c r="D16" i="1"/>
  <c r="E34" i="1"/>
  <c r="F72" i="1"/>
  <c r="E72" i="1"/>
  <c r="F66" i="1"/>
  <c r="F42" i="1"/>
  <c r="E66" i="1"/>
  <c r="E42" i="1"/>
  <c r="F34" i="1"/>
  <c r="E16" i="1"/>
  <c r="D105" i="1"/>
  <c r="D104" i="1" s="1"/>
  <c r="E105" i="1"/>
  <c r="E104" i="1" s="1"/>
  <c r="E94" i="1"/>
  <c r="F94" i="1"/>
  <c r="D94" i="1"/>
  <c r="C103" i="1" l="1"/>
  <c r="C122" i="1" s="1"/>
  <c r="E15" i="1"/>
  <c r="F65" i="1"/>
  <c r="F15" i="1"/>
  <c r="E65" i="1"/>
  <c r="D15" i="1"/>
  <c r="D103" i="1" l="1"/>
  <c r="D122" i="1" s="1"/>
  <c r="E103" i="1"/>
  <c r="E122" i="1" s="1"/>
  <c r="F103" i="1"/>
  <c r="F122" i="1" s="1"/>
  <c r="L71" i="1"/>
  <c r="M71" i="1"/>
  <c r="N71" i="1"/>
  <c r="I69" i="1"/>
  <c r="J69" i="1"/>
  <c r="G71" i="1"/>
  <c r="K71" i="1" s="1"/>
  <c r="G18" i="1"/>
  <c r="G96" i="1"/>
  <c r="K96" i="1" s="1"/>
  <c r="G87" i="1" l="1"/>
  <c r="G100" i="1"/>
  <c r="G85" i="1"/>
  <c r="G82" i="1"/>
  <c r="G81" i="1"/>
  <c r="G80" i="1"/>
  <c r="G76" i="1"/>
  <c r="G70" i="1"/>
  <c r="G69" i="1" s="1"/>
  <c r="G68" i="1"/>
  <c r="G58" i="1"/>
  <c r="G57" i="1"/>
  <c r="G55" i="1"/>
  <c r="G54" i="1" s="1"/>
  <c r="G45" i="1"/>
  <c r="G44" i="1"/>
  <c r="G38" i="1"/>
  <c r="G36" i="1"/>
  <c r="G24" i="1"/>
  <c r="G19" i="1"/>
  <c r="G20" i="1"/>
  <c r="I54" i="1"/>
  <c r="J54" i="1"/>
  <c r="N54" i="1"/>
  <c r="J43" i="1"/>
  <c r="I43" i="1"/>
  <c r="N87" i="1"/>
  <c r="M87" i="1"/>
  <c r="L87" i="1"/>
  <c r="J84" i="1"/>
  <c r="J83" i="1" s="1"/>
  <c r="I84" i="1"/>
  <c r="I83" i="1" s="1"/>
  <c r="H84" i="1"/>
  <c r="H83" i="1" s="1"/>
  <c r="L82" i="1"/>
  <c r="L55" i="1"/>
  <c r="L54" i="1" s="1"/>
  <c r="M55" i="1"/>
  <c r="M54" i="1" s="1"/>
  <c r="I106" i="1"/>
  <c r="J106" i="1"/>
  <c r="H101" i="1"/>
  <c r="I101" i="1"/>
  <c r="J101" i="1"/>
  <c r="H98" i="1"/>
  <c r="H97" i="1" s="1"/>
  <c r="I98" i="1"/>
  <c r="I97" i="1" s="1"/>
  <c r="J98" i="1"/>
  <c r="J97" i="1" s="1"/>
  <c r="H95" i="1"/>
  <c r="I95" i="1"/>
  <c r="J95" i="1"/>
  <c r="H89" i="1"/>
  <c r="H88" i="1" s="1"/>
  <c r="I89" i="1"/>
  <c r="I88" i="1" s="1"/>
  <c r="J89" i="1"/>
  <c r="J88" i="1" s="1"/>
  <c r="H79" i="1"/>
  <c r="H72" i="1" s="1"/>
  <c r="I79" i="1"/>
  <c r="J79" i="1"/>
  <c r="I77" i="1"/>
  <c r="J77" i="1"/>
  <c r="I73" i="1"/>
  <c r="J73" i="1"/>
  <c r="I67" i="1"/>
  <c r="J67" i="1"/>
  <c r="I61" i="1"/>
  <c r="I60" i="1" s="1"/>
  <c r="J61" i="1"/>
  <c r="J60" i="1" s="1"/>
  <c r="I56" i="1"/>
  <c r="J56" i="1"/>
  <c r="I39" i="1"/>
  <c r="J39" i="1"/>
  <c r="I37" i="1"/>
  <c r="J37" i="1"/>
  <c r="I35" i="1"/>
  <c r="J35" i="1"/>
  <c r="I29" i="1"/>
  <c r="J29" i="1"/>
  <c r="I26" i="1"/>
  <c r="J26" i="1"/>
  <c r="I23" i="1"/>
  <c r="J23" i="1"/>
  <c r="I17" i="1"/>
  <c r="J17" i="1"/>
  <c r="H65" i="1" l="1"/>
  <c r="K55" i="1"/>
  <c r="K54" i="1" s="1"/>
  <c r="K82" i="1"/>
  <c r="K87" i="1"/>
  <c r="K100" i="1"/>
  <c r="J42" i="1"/>
  <c r="I105" i="1"/>
  <c r="I104" i="1" s="1"/>
  <c r="I42" i="1"/>
  <c r="I16" i="1"/>
  <c r="I72" i="1"/>
  <c r="J72" i="1"/>
  <c r="J16" i="1"/>
  <c r="J66" i="1"/>
  <c r="H105" i="1"/>
  <c r="H104" i="1" s="1"/>
  <c r="J34" i="1"/>
  <c r="I34" i="1"/>
  <c r="I66" i="1"/>
  <c r="J105" i="1"/>
  <c r="J104" i="1" s="1"/>
  <c r="H16" i="1"/>
  <c r="J94" i="1"/>
  <c r="H94" i="1"/>
  <c r="I94" i="1"/>
  <c r="L18" i="1"/>
  <c r="M18" i="1"/>
  <c r="N18" i="1"/>
  <c r="K19" i="1"/>
  <c r="L19" i="1"/>
  <c r="M19" i="1"/>
  <c r="N19" i="1"/>
  <c r="K20" i="1"/>
  <c r="L20" i="1"/>
  <c r="M20" i="1"/>
  <c r="N20" i="1"/>
  <c r="G21" i="1"/>
  <c r="K21" i="1" s="1"/>
  <c r="L21" i="1"/>
  <c r="M21" i="1"/>
  <c r="N21" i="1"/>
  <c r="L24" i="1"/>
  <c r="L23" i="1" s="1"/>
  <c r="M24" i="1"/>
  <c r="M23" i="1" s="1"/>
  <c r="N24" i="1"/>
  <c r="N23" i="1" s="1"/>
  <c r="G27" i="1"/>
  <c r="L27" i="1"/>
  <c r="M27" i="1"/>
  <c r="N27" i="1"/>
  <c r="G28" i="1"/>
  <c r="K28" i="1" s="1"/>
  <c r="L28" i="1"/>
  <c r="M28" i="1"/>
  <c r="N28" i="1"/>
  <c r="G30" i="1"/>
  <c r="L30" i="1"/>
  <c r="M30" i="1"/>
  <c r="N30" i="1"/>
  <c r="G31" i="1"/>
  <c r="K31" i="1" s="1"/>
  <c r="L31" i="1"/>
  <c r="M31" i="1"/>
  <c r="N31" i="1"/>
  <c r="G32" i="1"/>
  <c r="K32" i="1" s="1"/>
  <c r="L32" i="1"/>
  <c r="M32" i="1"/>
  <c r="N32" i="1"/>
  <c r="G33" i="1"/>
  <c r="K33" i="1" s="1"/>
  <c r="L33" i="1"/>
  <c r="M33" i="1"/>
  <c r="N33" i="1"/>
  <c r="L36" i="1"/>
  <c r="L35" i="1" s="1"/>
  <c r="M36" i="1"/>
  <c r="M35" i="1" s="1"/>
  <c r="N36" i="1"/>
  <c r="N35" i="1" s="1"/>
  <c r="L38" i="1"/>
  <c r="L37" i="1" s="1"/>
  <c r="M38" i="1"/>
  <c r="M37" i="1" s="1"/>
  <c r="N38" i="1"/>
  <c r="N37" i="1" s="1"/>
  <c r="G40" i="1"/>
  <c r="L40" i="1"/>
  <c r="M40" i="1"/>
  <c r="N40" i="1"/>
  <c r="G41" i="1"/>
  <c r="K41" i="1" s="1"/>
  <c r="L41" i="1"/>
  <c r="M41" i="1"/>
  <c r="N41" i="1"/>
  <c r="L44" i="1"/>
  <c r="M44" i="1"/>
  <c r="N44" i="1"/>
  <c r="K45" i="1"/>
  <c r="L45" i="1"/>
  <c r="M45" i="1"/>
  <c r="N45" i="1"/>
  <c r="G46" i="1"/>
  <c r="L46" i="1"/>
  <c r="M46" i="1"/>
  <c r="N46" i="1"/>
  <c r="G47" i="1"/>
  <c r="K47" i="1" s="1"/>
  <c r="L47" i="1"/>
  <c r="M47" i="1"/>
  <c r="N47" i="1"/>
  <c r="G48" i="1"/>
  <c r="K48" i="1" s="1"/>
  <c r="L48" i="1"/>
  <c r="M48" i="1"/>
  <c r="N48" i="1"/>
  <c r="G49" i="1"/>
  <c r="K49" i="1" s="1"/>
  <c r="L49" i="1"/>
  <c r="M49" i="1"/>
  <c r="N49" i="1"/>
  <c r="G50" i="1"/>
  <c r="K50" i="1" s="1"/>
  <c r="L50" i="1"/>
  <c r="M50" i="1"/>
  <c r="N50" i="1"/>
  <c r="G51" i="1"/>
  <c r="K51" i="1" s="1"/>
  <c r="L51" i="1"/>
  <c r="M51" i="1"/>
  <c r="N51" i="1"/>
  <c r="G53" i="1"/>
  <c r="K53" i="1" s="1"/>
  <c r="L53" i="1"/>
  <c r="M53" i="1"/>
  <c r="N53" i="1"/>
  <c r="L57" i="1"/>
  <c r="M57" i="1"/>
  <c r="N57" i="1"/>
  <c r="K58" i="1"/>
  <c r="L58" i="1"/>
  <c r="M58" i="1"/>
  <c r="N58" i="1"/>
  <c r="G59" i="1"/>
  <c r="K59" i="1" s="1"/>
  <c r="L59" i="1"/>
  <c r="M59" i="1"/>
  <c r="N59" i="1"/>
  <c r="G62" i="1"/>
  <c r="L62" i="1"/>
  <c r="M62" i="1"/>
  <c r="N62" i="1"/>
  <c r="G63" i="1"/>
  <c r="K63" i="1" s="1"/>
  <c r="L63" i="1"/>
  <c r="M63" i="1"/>
  <c r="N63" i="1"/>
  <c r="G64" i="1"/>
  <c r="K64" i="1" s="1"/>
  <c r="L64" i="1"/>
  <c r="M64" i="1"/>
  <c r="N64" i="1"/>
  <c r="L68" i="1"/>
  <c r="L67" i="1" s="1"/>
  <c r="M68" i="1"/>
  <c r="M67" i="1" s="1"/>
  <c r="N68" i="1"/>
  <c r="N67" i="1" s="1"/>
  <c r="L70" i="1"/>
  <c r="L69" i="1" s="1"/>
  <c r="M70" i="1"/>
  <c r="M69" i="1" s="1"/>
  <c r="N70" i="1"/>
  <c r="N69" i="1" s="1"/>
  <c r="G74" i="1"/>
  <c r="L74" i="1"/>
  <c r="M74" i="1"/>
  <c r="N74" i="1"/>
  <c r="G75" i="1"/>
  <c r="K75" i="1" s="1"/>
  <c r="L75" i="1"/>
  <c r="M75" i="1"/>
  <c r="N75" i="1"/>
  <c r="K76" i="1"/>
  <c r="L76" i="1"/>
  <c r="M76" i="1"/>
  <c r="N76" i="1"/>
  <c r="G78" i="1"/>
  <c r="L78" i="1"/>
  <c r="L77" i="1" s="1"/>
  <c r="M78" i="1"/>
  <c r="M77" i="1" s="1"/>
  <c r="N78" i="1"/>
  <c r="N77" i="1" s="1"/>
  <c r="L80" i="1"/>
  <c r="M80" i="1"/>
  <c r="N80" i="1"/>
  <c r="K81" i="1"/>
  <c r="L81" i="1"/>
  <c r="M81" i="1"/>
  <c r="N81" i="1"/>
  <c r="L85" i="1"/>
  <c r="M85" i="1"/>
  <c r="N85" i="1"/>
  <c r="G86" i="1"/>
  <c r="L86" i="1"/>
  <c r="M86" i="1"/>
  <c r="N86" i="1"/>
  <c r="G90" i="1"/>
  <c r="L90" i="1"/>
  <c r="M90" i="1"/>
  <c r="N90" i="1"/>
  <c r="G91" i="1"/>
  <c r="K91" i="1" s="1"/>
  <c r="L91" i="1"/>
  <c r="M91" i="1"/>
  <c r="N91" i="1"/>
  <c r="G92" i="1"/>
  <c r="K92" i="1" s="1"/>
  <c r="L92" i="1"/>
  <c r="M92" i="1"/>
  <c r="N92" i="1"/>
  <c r="G93" i="1"/>
  <c r="K93" i="1" s="1"/>
  <c r="L93" i="1"/>
  <c r="M93" i="1"/>
  <c r="N93" i="1"/>
  <c r="L96" i="1"/>
  <c r="L95" i="1" s="1"/>
  <c r="M96" i="1"/>
  <c r="M95" i="1" s="1"/>
  <c r="N96" i="1"/>
  <c r="N95" i="1" s="1"/>
  <c r="G99" i="1"/>
  <c r="L99" i="1"/>
  <c r="M99" i="1"/>
  <c r="N99" i="1"/>
  <c r="L100" i="1"/>
  <c r="M100" i="1"/>
  <c r="N100" i="1"/>
  <c r="G102" i="1"/>
  <c r="L102" i="1"/>
  <c r="L101" i="1" s="1"/>
  <c r="M102" i="1"/>
  <c r="M101" i="1" s="1"/>
  <c r="N102" i="1"/>
  <c r="N101" i="1" s="1"/>
  <c r="L107" i="1"/>
  <c r="L106" i="1" s="1"/>
  <c r="M107" i="1"/>
  <c r="M106" i="1" s="1"/>
  <c r="N106" i="1"/>
  <c r="L111" i="1"/>
  <c r="L109" i="1" s="1"/>
  <c r="M111" i="1"/>
  <c r="M109" i="1" s="1"/>
  <c r="N111" i="1"/>
  <c r="N109" i="1" s="1"/>
  <c r="L115" i="1"/>
  <c r="M115" i="1"/>
  <c r="N115" i="1"/>
  <c r="L119" i="1"/>
  <c r="M119" i="1"/>
  <c r="N119" i="1"/>
  <c r="L120" i="1"/>
  <c r="M120" i="1"/>
  <c r="N120" i="1"/>
  <c r="G107" i="1"/>
  <c r="G106" i="1" s="1"/>
  <c r="G111" i="1"/>
  <c r="G109" i="1" s="1"/>
  <c r="G115" i="1"/>
  <c r="G119" i="1"/>
  <c r="G120" i="1"/>
  <c r="K120" i="1" s="1"/>
  <c r="N114" i="1" l="1"/>
  <c r="N105" i="1" s="1"/>
  <c r="N104" i="1" s="1"/>
  <c r="G114" i="1"/>
  <c r="L114" i="1"/>
  <c r="L105" i="1" s="1"/>
  <c r="L104" i="1" s="1"/>
  <c r="M114" i="1"/>
  <c r="M105" i="1" s="1"/>
  <c r="M104" i="1" s="1"/>
  <c r="N84" i="1"/>
  <c r="N83" i="1" s="1"/>
  <c r="L43" i="1"/>
  <c r="G43" i="1"/>
  <c r="G17" i="1"/>
  <c r="N17" i="1"/>
  <c r="N16" i="1" s="1"/>
  <c r="M17" i="1"/>
  <c r="M16" i="1" s="1"/>
  <c r="L17" i="1"/>
  <c r="L16" i="1" s="1"/>
  <c r="K119" i="1"/>
  <c r="M84" i="1"/>
  <c r="M83" i="1" s="1"/>
  <c r="L84" i="1"/>
  <c r="L83" i="1" s="1"/>
  <c r="J65" i="1"/>
  <c r="M43" i="1"/>
  <c r="I65" i="1"/>
  <c r="N43" i="1"/>
  <c r="K86" i="1"/>
  <c r="G84" i="1"/>
  <c r="G83" i="1" s="1"/>
  <c r="K46" i="1"/>
  <c r="L98" i="1"/>
  <c r="L97" i="1" s="1"/>
  <c r="L94" i="1" s="1"/>
  <c r="N98" i="1"/>
  <c r="N97" i="1" s="1"/>
  <c r="N94" i="1" s="1"/>
  <c r="N66" i="1"/>
  <c r="M98" i="1"/>
  <c r="M97" i="1" s="1"/>
  <c r="M94" i="1" s="1"/>
  <c r="M66" i="1"/>
  <c r="K111" i="1"/>
  <c r="K109" i="1" s="1"/>
  <c r="K107" i="1"/>
  <c r="K106" i="1" s="1"/>
  <c r="K115" i="1"/>
  <c r="K102" i="1"/>
  <c r="K101" i="1" s="1"/>
  <c r="G101" i="1"/>
  <c r="K99" i="1"/>
  <c r="K98" i="1" s="1"/>
  <c r="K97" i="1" s="1"/>
  <c r="G98" i="1"/>
  <c r="G97" i="1" s="1"/>
  <c r="K95" i="1"/>
  <c r="G95" i="1"/>
  <c r="N89" i="1"/>
  <c r="N88" i="1" s="1"/>
  <c r="N73" i="1"/>
  <c r="M79" i="1"/>
  <c r="L89" i="1"/>
  <c r="L88" i="1" s="1"/>
  <c r="L79" i="1"/>
  <c r="L73" i="1"/>
  <c r="L66" i="1"/>
  <c r="N79" i="1"/>
  <c r="M89" i="1"/>
  <c r="M88" i="1" s="1"/>
  <c r="M73" i="1"/>
  <c r="K90" i="1"/>
  <c r="K89" i="1" s="1"/>
  <c r="K88" i="1" s="1"/>
  <c r="G89" i="1"/>
  <c r="G88" i="1" s="1"/>
  <c r="K85" i="1"/>
  <c r="K80" i="1"/>
  <c r="K79" i="1" s="1"/>
  <c r="G79" i="1"/>
  <c r="K78" i="1"/>
  <c r="K77" i="1" s="1"/>
  <c r="G77" i="1"/>
  <c r="K74" i="1"/>
  <c r="K73" i="1" s="1"/>
  <c r="G73" i="1"/>
  <c r="K70" i="1"/>
  <c r="K69" i="1" s="1"/>
  <c r="K68" i="1"/>
  <c r="K67" i="1" s="1"/>
  <c r="G67" i="1"/>
  <c r="N61" i="1"/>
  <c r="N60" i="1" s="1"/>
  <c r="N56" i="1"/>
  <c r="K40" i="1"/>
  <c r="K39" i="1" s="1"/>
  <c r="G39" i="1"/>
  <c r="K38" i="1"/>
  <c r="K37" i="1" s="1"/>
  <c r="G37" i="1"/>
  <c r="K36" i="1"/>
  <c r="K35" i="1" s="1"/>
  <c r="G35" i="1"/>
  <c r="K30" i="1"/>
  <c r="K29" i="1" s="1"/>
  <c r="G29" i="1"/>
  <c r="K27" i="1"/>
  <c r="K26" i="1" s="1"/>
  <c r="G26" i="1"/>
  <c r="K24" i="1"/>
  <c r="K23" i="1" s="1"/>
  <c r="G23" i="1"/>
  <c r="M61" i="1"/>
  <c r="M60" i="1" s="1"/>
  <c r="M56" i="1"/>
  <c r="N39" i="1"/>
  <c r="N34" i="1" s="1"/>
  <c r="N29" i="1"/>
  <c r="N26" i="1"/>
  <c r="K18" i="1"/>
  <c r="K17" i="1" s="1"/>
  <c r="L61" i="1"/>
  <c r="L60" i="1" s="1"/>
  <c r="L56" i="1"/>
  <c r="M39" i="1"/>
  <c r="M34" i="1" s="1"/>
  <c r="M29" i="1"/>
  <c r="M26" i="1"/>
  <c r="K62" i="1"/>
  <c r="K61" i="1" s="1"/>
  <c r="K60" i="1" s="1"/>
  <c r="G61" i="1"/>
  <c r="G60" i="1" s="1"/>
  <c r="K57" i="1"/>
  <c r="K56" i="1" s="1"/>
  <c r="G56" i="1"/>
  <c r="K44" i="1"/>
  <c r="L39" i="1"/>
  <c r="L34" i="1" s="1"/>
  <c r="L29" i="1"/>
  <c r="L26" i="1"/>
  <c r="J25" i="1"/>
  <c r="I25" i="1"/>
  <c r="H15" i="1"/>
  <c r="K114" i="1" l="1"/>
  <c r="K105" i="1" s="1"/>
  <c r="K104" i="1" s="1"/>
  <c r="K43" i="1"/>
  <c r="K42" i="1" s="1"/>
  <c r="H103" i="1"/>
  <c r="H122" i="1" s="1"/>
  <c r="L42" i="1"/>
  <c r="N42" i="1"/>
  <c r="G42" i="1"/>
  <c r="M42" i="1"/>
  <c r="L72" i="1"/>
  <c r="L65" i="1" s="1"/>
  <c r="K84" i="1"/>
  <c r="K83" i="1" s="1"/>
  <c r="G72" i="1"/>
  <c r="N72" i="1"/>
  <c r="N65" i="1" s="1"/>
  <c r="K72" i="1"/>
  <c r="M72" i="1"/>
  <c r="M65" i="1" s="1"/>
  <c r="G94" i="1"/>
  <c r="G66" i="1"/>
  <c r="K66" i="1"/>
  <c r="G105" i="1"/>
  <c r="G104" i="1" s="1"/>
  <c r="G16" i="1"/>
  <c r="K94" i="1"/>
  <c r="M25" i="1"/>
  <c r="I15" i="1"/>
  <c r="I103" i="1" s="1"/>
  <c r="I122" i="1" s="1"/>
  <c r="G34" i="1"/>
  <c r="N25" i="1"/>
  <c r="J15" i="1"/>
  <c r="J103" i="1" s="1"/>
  <c r="J122" i="1" s="1"/>
  <c r="K16" i="1"/>
  <c r="K34" i="1"/>
  <c r="G25" i="1"/>
  <c r="K25" i="1" s="1"/>
  <c r="L25" i="1"/>
  <c r="M15" i="1" l="1"/>
  <c r="M103" i="1" s="1"/>
  <c r="M122" i="1" s="1"/>
  <c r="N15" i="1"/>
  <c r="N103" i="1" s="1"/>
  <c r="N122" i="1" s="1"/>
  <c r="L15" i="1"/>
  <c r="L103" i="1" s="1"/>
  <c r="L122" i="1" s="1"/>
  <c r="G65" i="1"/>
  <c r="K65" i="1"/>
  <c r="K15" i="1"/>
  <c r="G15" i="1"/>
  <c r="G103" i="1" l="1"/>
  <c r="G122" i="1" s="1"/>
  <c r="K103" i="1"/>
  <c r="K122" i="1" s="1"/>
</calcChain>
</file>

<file path=xl/sharedStrings.xml><?xml version="1.0" encoding="utf-8"?>
<sst xmlns="http://schemas.openxmlformats.org/spreadsheetml/2006/main" count="146" uniqueCount="131">
  <si>
    <t>Додаток 1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</si>
  <si>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</si>
  <si>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</si>
  <si>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</si>
  <si>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</si>
  <si>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</si>
  <si>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</si>
  <si>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</si>
  <si>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</si>
  <si>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</si>
  <si>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</si>
  <si>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</si>
  <si>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</si>
  <si>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</si>
  <si>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</si>
  <si>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</si>
  <si>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</si>
  <si>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</si>
  <si>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Рентна плата та плата за використання інших природних ресурсів </t>
  </si>
  <si>
    <t>Рентна плата за спеціальне використання лісових ресурсів </t>
  </si>
  <si>
    <t>Рентна плата за спеціальне використання лісових ресурсів в частині деревини, заготовленої в порядку рубок головного користування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</si>
  <si>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</si>
  <si>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</si>
  <si>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</si>
  <si>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Рентна плата за користування надрами для видобування нафти </t>
  </si>
  <si>
    <t>Рентна плата за користування надрами для видобування природного газу </t>
  </si>
  <si>
    <t>Рентна плата за користування надрами для видобування газового конденсату </t>
  </si>
  <si>
    <t>Внутрішні податки на товари та послуги  </t>
  </si>
  <si>
    <t>Акцизний податок з вироблених в Україні підакцизних товарів (продукції) 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</si>
  <si>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</si>
  <si>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</si>
  <si>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суб`єктами господарювання роздрібної торгівлі підакцизних товарів 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</si>
  <si>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</si>
  <si>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</si>
  <si>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 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</si>
  <si>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</si>
  <si>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</si>
  <si>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</si>
  <si>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</si>
  <si>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</si>
  <si>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</si>
  <si>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</si>
  <si>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</si>
  <si>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Транспортний податок з юридичних осіб 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</si>
  <si>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</si>
  <si>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</si>
  <si>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</si>
  <si>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</si>
  <si>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Інші податки та збори </t>
  </si>
  <si>
    <t>Екологічний податок 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</si>
  <si>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</si>
  <si>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скидів забруднюючих речовин безпосередньо у водні об`єкти 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</si>
  <si>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</si>
  <si>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Неподаткові надходження  </t>
  </si>
  <si>
    <t>Доходи від власності та підприємницької діяльності  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</si>
  <si>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</si>
  <si>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Інші надходження  </t>
  </si>
  <si>
    <t>Адміністративні штрафи та інші санкції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</si>
  <si>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</si>
  <si>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</si>
  <si>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</si>
  <si>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</si>
  <si>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 </t>
  </si>
  <si>
    <t>Надходження від орендної плати за користування цілісним майновим комплексом та іншим державним майном  </t>
  </si>
  <si>
    <t>Надходження від орендної плати за користування майновим комплексом та іншим майном, що перебуває в комунальній власності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</si>
  <si>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</si>
  <si>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</si>
  <si>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пов`язане з видачею та оформленням закордонних паспортів (посвідок) та паспортів громадян України  </t>
  </si>
  <si>
    <t>Інші неподаткові надходження  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</si>
  <si>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</si>
  <si>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</si>
  <si>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</si>
  <si>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</si>
  <si>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Надходження бюджетних установ від додаткової (господарської) діяльності 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</si>
  <si>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</si>
  <si>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Надходження бюджетних установ від реалізації в установленому порядку майна (крім нерухомого майна) </t>
  </si>
  <si>
    <t>Доходи від операцій з капіталом  </t>
  </si>
  <si>
    <t>Надходження від продажу основного капіталу  </t>
  </si>
  <si>
    <t>Кошти від відчуження майна, що належить Автономній Республіці Крим та майна, що перебуває в комунальній власності  </t>
  </si>
  <si>
    <t>Кошти від продажу землі і нематеріальних активів </t>
  </si>
  <si>
    <t>Кошти від продажу землі  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</si>
  <si>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</si>
  <si>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Кошти від викупу земельних ділянок сільськогосподарського призначення державної та комунальної власності, передбачених пунктом 6-1 розділу Х `Перехідні положення` Земельного кодексу України</t>
  </si>
  <si>
    <t>Цільові фонди  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</si>
  <si>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  </t>
  </si>
  <si>
    <t>Усього доходів (без урахування міжбюджетних трансфертів)</t>
  </si>
  <si>
    <t>Офіційні трансферти  </t>
  </si>
  <si>
    <t>Від органів державного управління  </t>
  </si>
  <si>
    <t>Дотації з державного бюджету місцевим бюджетам</t>
  </si>
  <si>
    <t>Базова дотація </t>
  </si>
  <si>
    <t>Разом доходів</t>
  </si>
  <si>
    <t>X</t>
  </si>
  <si>
    <t>1854300000</t>
  </si>
  <si>
    <t>(код бюджету)</t>
  </si>
  <si>
    <t>Лебединської міської ради</t>
  </si>
  <si>
    <t xml:space="preserve">восьмого скликання </t>
  </si>
  <si>
    <t>Субвенції з місцевих бюджетів іншим місцевим бюджетам</t>
  </si>
  <si>
    <t>Інші субвенції з місцевого бюджету</t>
  </si>
  <si>
    <t>Субвенція з місцевого бюджету на здійснення підтримки окремих закладів та заходів у системі охорони здоров`я за рахунок відповідної субвенції з державного бюджету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</si>
  <si>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</si>
  <si>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</si>
  <si>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Субвенція з місцевого бюджету на здійснення переданих видатків у сфері освіти за рахунок коштів освітньої субвенції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</si>
  <si>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тютюну,рідин, що використовуються в електронних сигаретах, що оподатковується згідно з підпунктом 213.1.14 статті 213 Податкового кодексу України)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</si>
  <si>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</si>
  <si>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Затверджено</t>
  </si>
  <si>
    <t>Внесено зміни</t>
  </si>
  <si>
    <t>Затверджено з урахуванням змін</t>
  </si>
  <si>
    <t>Туристичний збір, сплачений фізичними особами</t>
  </si>
  <si>
    <t>Орендна плата за водні об'єкти</t>
  </si>
  <si>
    <t xml:space="preserve">Кошти за шкоду , що заподіяна на земельних ділянках </t>
  </si>
  <si>
    <t>Туристичний збір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</si>
  <si>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 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</si>
  <si>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зв`язку з повномасштабною збройною агресією Російської Федерації</t>
  </si>
  <si>
    <t>Податок на доходи фізичних осіб у вигляді мінімального податкового зобов`язання, що підлягає сплаті фізичними особами</t>
  </si>
  <si>
    <t>до рішення сорок сьомої сесії</t>
  </si>
  <si>
    <t>Транспортний податок з фізичних осіб </t>
  </si>
  <si>
    <t>Субвенція з державного бюджету місцевим бюджетам на реалізацію проектів (об'єктів, заходів), спрямованих на ліквідацію наслідків збройної агресії</t>
  </si>
  <si>
    <t>Субвенція з місцевого бюджету за рахунок залишку коштів освітньої субвенції, що утворився на початок бюджетного періоду</t>
  </si>
  <si>
    <t>18 квітня 2024  року № 1162-МР</t>
  </si>
  <si>
    <t xml:space="preserve">до рішення виконавчого комітету </t>
  </si>
  <si>
    <t xml:space="preserve">Збільшення доходної частини </t>
  </si>
  <si>
    <t>Перший заступник</t>
  </si>
  <si>
    <t>міського голови</t>
  </si>
  <si>
    <t>Ольга ЗІКЄЄВА</t>
  </si>
  <si>
    <t>Начальник фінансового управління Лебединської міської ради</t>
  </si>
  <si>
    <t>Людмила ЧИЧИНА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</si>
  <si>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</si>
  <si>
    <t>Субвенція з місцевого бюджету на забезпечення якісної, сучасної та доступної загальної середньої освіти `Нова українська школа`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</si>
  <si>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</si>
  <si>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19 грудень 2024 року № 000</t>
  </si>
  <si>
    <t>Субвенція з місцевого бюджету на забезпечення діяльності фахівців із супроводу 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</si>
</sst>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name val="Arial Cyr"/>
      <charset val="204"/>
    </font>
    <font>
      <b/>
      <sz val="10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43" fontId="9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1" fillId="0" borderId="0" xfId="0" applyFont="1"/>
    <xf numFmtId="0" fontId="7" fillId="0" borderId="0" xfId="0" applyFont="1"/>
    <xf numFmtId="0" fontId="8" fillId="0" borderId="0" xfId="0" applyFont="1"/>
    <xf numFmtId="0" fontId="2" fillId="0" borderId="1" xfId="0" quotePrefix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2" xfId="0" applyFont="1" applyBorder="1"/>
    <xf numFmtId="0" fontId="1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vertical="distributed" wrapText="1"/>
    </xf>
    <xf numFmtId="3" fontId="6" fillId="0" borderId="2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3" fillId="0" borderId="0" xfId="0" applyFont="1"/>
    <xf numFmtId="0" fontId="10" fillId="0" borderId="0" xfId="0" applyFont="1"/>
    <xf numFmtId="0" fontId="11" fillId="0" borderId="0" xfId="0" applyFont="1"/>
    <xf numFmtId="0" fontId="13" fillId="0" borderId="0" xfId="0" applyFont="1"/>
    <xf numFmtId="0" fontId="14" fillId="0" borderId="0" xfId="0" applyFont="1"/>
    <xf numFmtId="0" fontId="3" fillId="0" borderId="0" xfId="0" applyFont="1" applyAlignment="1">
      <alignment horizontal="left"/>
    </xf>
    <xf numFmtId="0" fontId="16" fillId="0" borderId="0" xfId="0" applyFont="1"/>
    <xf numFmtId="0" fontId="6" fillId="0" borderId="2" xfId="0" applyFont="1" applyBorder="1" applyAlignment="1">
      <alignment vertical="center" wrapText="1"/>
    </xf>
    <xf numFmtId="0" fontId="6" fillId="2" borderId="2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 wrapText="1"/>
    </xf>
    <xf numFmtId="3" fontId="6" fillId="2" borderId="2" xfId="0" applyNumberFormat="1" applyFont="1" applyFill="1" applyBorder="1" applyAlignment="1">
      <alignment vertical="center"/>
    </xf>
    <xf numFmtId="0" fontId="0" fillId="2" borderId="0" xfId="0" applyFill="1"/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3" fontId="1" fillId="2" borderId="2" xfId="0" applyNumberFormat="1" applyFont="1" applyFill="1" applyBorder="1" applyAlignment="1">
      <alignment vertical="center"/>
    </xf>
    <xf numFmtId="3" fontId="7" fillId="2" borderId="2" xfId="0" applyNumberFormat="1" applyFont="1" applyFill="1" applyBorder="1" applyAlignment="1">
      <alignment vertical="center"/>
    </xf>
    <xf numFmtId="3" fontId="1" fillId="2" borderId="2" xfId="0" applyNumberFormat="1" applyFont="1" applyFill="1" applyBorder="1"/>
    <xf numFmtId="3" fontId="6" fillId="2" borderId="2" xfId="0" applyNumberFormat="1" applyFont="1" applyFill="1" applyBorder="1"/>
    <xf numFmtId="0" fontId="12" fillId="2" borderId="0" xfId="0" applyFont="1" applyFill="1"/>
    <xf numFmtId="3" fontId="1" fillId="2" borderId="2" xfId="2" applyNumberFormat="1" applyFont="1" applyFill="1" applyBorder="1" applyAlignment="1">
      <alignment vertical="center"/>
    </xf>
    <xf numFmtId="0" fontId="1" fillId="2" borderId="2" xfId="0" applyFont="1" applyFill="1" applyBorder="1"/>
    <xf numFmtId="4" fontId="6" fillId="0" borderId="2" xfId="0" applyNumberFormat="1" applyFont="1" applyBorder="1" applyAlignment="1">
      <alignment vertical="center"/>
    </xf>
    <xf numFmtId="2" fontId="6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distributed" wrapText="1"/>
    </xf>
    <xf numFmtId="3" fontId="1" fillId="0" borderId="2" xfId="0" applyNumberFormat="1" applyFont="1" applyBorder="1" applyAlignment="1">
      <alignment vertical="center"/>
    </xf>
    <xf numFmtId="2" fontId="1" fillId="0" borderId="2" xfId="0" applyNumberFormat="1" applyFont="1" applyBorder="1"/>
    <xf numFmtId="3" fontId="1" fillId="0" borderId="2" xfId="0" applyNumberFormat="1" applyFont="1" applyBorder="1"/>
    <xf numFmtId="0" fontId="1" fillId="0" borderId="2" xfId="0" applyFont="1" applyBorder="1" applyAlignment="1">
      <alignment vertical="center" wrapText="1"/>
    </xf>
    <xf numFmtId="2" fontId="1" fillId="0" borderId="2" xfId="0" applyNumberFormat="1" applyFont="1" applyBorder="1" applyAlignment="1">
      <alignment vertical="center"/>
    </xf>
    <xf numFmtId="3" fontId="7" fillId="0" borderId="2" xfId="1" applyNumberFormat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3" fontId="7" fillId="0" borderId="2" xfId="1" applyNumberFormat="1" applyFont="1" applyBorder="1"/>
    <xf numFmtId="0" fontId="7" fillId="0" borderId="2" xfId="1" applyFont="1" applyBorder="1"/>
    <xf numFmtId="0" fontId="1" fillId="0" borderId="2" xfId="0" applyFont="1" applyBorder="1"/>
    <xf numFmtId="0" fontId="7" fillId="0" borderId="2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15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3">
    <cellStyle name="Обычный" xfId="0" builtinId="0"/>
    <cellStyle name="Обычный_Книга2" xfId="1" xr:uid="{00000000-0005-0000-0000-000002000000}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7"/>
  <sheetViews>
    <sheetView tabSelected="1" zoomScaleNormal="100" zoomScaleSheetLayoutView="98" workbookViewId="0">
      <selection activeCell="A115" sqref="A115:XFD116"/>
    </sheetView>
  </sheetViews>
  <sheetFormatPr defaultRowHeight="12.75" x14ac:dyDescent="0.2"/>
  <cols>
    <col min="1" max="1" width="10.28515625" customWidth="1"/>
    <col min="2" max="2" width="33.140625" customWidth="1"/>
    <col min="3" max="4" width="13.5703125" hidden="1" customWidth="1"/>
    <col min="5" max="5" width="13.140625" hidden="1" customWidth="1"/>
    <col min="6" max="6" width="10" hidden="1" customWidth="1"/>
    <col min="7" max="7" width="10.5703125" customWidth="1"/>
    <col min="8" max="8" width="11.5703125" customWidth="1"/>
    <col min="9" max="9" width="10.5703125" customWidth="1"/>
    <col min="10" max="10" width="9.7109375" customWidth="1"/>
    <col min="11" max="11" width="14.28515625" hidden="1" customWidth="1"/>
    <col min="12" max="12" width="13.42578125" hidden="1" customWidth="1"/>
    <col min="13" max="13" width="11.140625" hidden="1" customWidth="1"/>
    <col min="14" max="14" width="11.5703125" hidden="1" customWidth="1"/>
  </cols>
  <sheetData>
    <row r="1" spans="1:14" ht="18.75" x14ac:dyDescent="0.3">
      <c r="A1" s="1"/>
      <c r="B1" s="1"/>
      <c r="C1" s="1"/>
      <c r="E1" s="1"/>
      <c r="F1" s="1"/>
      <c r="G1" s="18" t="s">
        <v>0</v>
      </c>
      <c r="L1" s="2" t="s">
        <v>0</v>
      </c>
      <c r="M1" s="2"/>
    </row>
    <row r="2" spans="1:14" ht="18.75" x14ac:dyDescent="0.3">
      <c r="A2" s="1"/>
      <c r="B2" s="1"/>
      <c r="C2" s="1"/>
      <c r="E2" s="1"/>
      <c r="F2" s="1"/>
      <c r="G2" s="18" t="s">
        <v>119</v>
      </c>
      <c r="L2" s="3" t="s">
        <v>114</v>
      </c>
      <c r="M2" s="17"/>
      <c r="N2" s="4"/>
    </row>
    <row r="3" spans="1:14" ht="18.75" x14ac:dyDescent="0.3">
      <c r="A3" s="1"/>
      <c r="B3" s="1"/>
      <c r="C3" s="1"/>
      <c r="E3" s="1"/>
      <c r="F3" s="1"/>
      <c r="G3" s="18" t="s">
        <v>94</v>
      </c>
      <c r="L3" s="2" t="s">
        <v>94</v>
      </c>
      <c r="M3" s="2"/>
    </row>
    <row r="4" spans="1:14" ht="18.75" x14ac:dyDescent="0.3">
      <c r="A4" s="1"/>
      <c r="B4" s="1"/>
      <c r="C4" s="1"/>
      <c r="E4" s="1"/>
      <c r="F4" s="1"/>
      <c r="G4" s="18" t="s">
        <v>129</v>
      </c>
      <c r="L4" s="2" t="s">
        <v>95</v>
      </c>
      <c r="M4" s="2"/>
    </row>
    <row r="5" spans="1:14" x14ac:dyDescent="0.2">
      <c r="A5" s="1"/>
      <c r="B5" s="1"/>
      <c r="C5" s="1"/>
      <c r="E5" s="1"/>
      <c r="F5" s="1"/>
      <c r="L5" s="2" t="s">
        <v>118</v>
      </c>
      <c r="M5" s="2"/>
      <c r="N5" s="4"/>
    </row>
    <row r="6" spans="1:14" ht="18.75" x14ac:dyDescent="0.3">
      <c r="A6" s="51" t="s">
        <v>120</v>
      </c>
      <c r="B6" s="51"/>
      <c r="C6" s="51"/>
      <c r="D6" s="51"/>
      <c r="E6" s="51"/>
      <c r="F6" s="51"/>
      <c r="G6" s="51"/>
      <c r="H6" s="51"/>
      <c r="I6" s="51"/>
      <c r="J6" s="51"/>
    </row>
    <row r="7" spans="1:14" ht="16.5" customHeight="1" x14ac:dyDescent="0.2">
      <c r="A7" s="5" t="s">
        <v>92</v>
      </c>
      <c r="B7" s="6"/>
      <c r="C7" s="6"/>
      <c r="D7" s="6"/>
      <c r="E7" s="6"/>
      <c r="F7" s="6"/>
    </row>
    <row r="8" spans="1:14" x14ac:dyDescent="0.2">
      <c r="A8" s="1" t="s">
        <v>93</v>
      </c>
      <c r="B8" s="1"/>
      <c r="C8" s="1"/>
      <c r="D8" s="1"/>
      <c r="E8" s="1"/>
    </row>
    <row r="9" spans="1:14" x14ac:dyDescent="0.2">
      <c r="A9" s="1"/>
      <c r="B9" s="1"/>
      <c r="C9" s="1"/>
      <c r="D9" s="1"/>
      <c r="E9" s="1"/>
      <c r="F9" s="7"/>
      <c r="N9" s="7" t="s">
        <v>1</v>
      </c>
    </row>
    <row r="10" spans="1:14" x14ac:dyDescent="0.2">
      <c r="A10" s="8"/>
      <c r="B10" s="8"/>
      <c r="C10" s="53" t="s">
        <v>104</v>
      </c>
      <c r="D10" s="53"/>
      <c r="E10" s="53"/>
      <c r="F10" s="53"/>
      <c r="G10" s="53" t="s">
        <v>105</v>
      </c>
      <c r="H10" s="53"/>
      <c r="I10" s="53"/>
      <c r="J10" s="53"/>
      <c r="K10" s="53" t="s">
        <v>106</v>
      </c>
      <c r="L10" s="53"/>
      <c r="M10" s="53"/>
      <c r="N10" s="53"/>
    </row>
    <row r="11" spans="1:14" ht="12.75" customHeight="1" x14ac:dyDescent="0.2">
      <c r="A11" s="54" t="s">
        <v>2</v>
      </c>
      <c r="B11" s="54" t="s">
        <v>3</v>
      </c>
      <c r="C11" s="54" t="s">
        <v>4</v>
      </c>
      <c r="D11" s="54" t="s">
        <v>5</v>
      </c>
      <c r="E11" s="54" t="s">
        <v>6</v>
      </c>
      <c r="F11" s="54"/>
      <c r="G11" s="54" t="s">
        <v>4</v>
      </c>
      <c r="H11" s="54" t="s">
        <v>5</v>
      </c>
      <c r="I11" s="54" t="s">
        <v>6</v>
      </c>
      <c r="J11" s="54"/>
      <c r="K11" s="54" t="s">
        <v>4</v>
      </c>
      <c r="L11" s="54" t="s">
        <v>5</v>
      </c>
      <c r="M11" s="54" t="s">
        <v>6</v>
      </c>
      <c r="N11" s="54"/>
    </row>
    <row r="12" spans="1:14" ht="12.75" customHeight="1" x14ac:dyDescent="0.2">
      <c r="A12" s="54"/>
      <c r="B12" s="54"/>
      <c r="C12" s="54"/>
      <c r="D12" s="54"/>
      <c r="E12" s="54" t="s">
        <v>7</v>
      </c>
      <c r="F12" s="55" t="s">
        <v>8</v>
      </c>
      <c r="G12" s="54"/>
      <c r="H12" s="54"/>
      <c r="I12" s="54" t="s">
        <v>7</v>
      </c>
      <c r="J12" s="55" t="s">
        <v>8</v>
      </c>
      <c r="K12" s="54"/>
      <c r="L12" s="54"/>
      <c r="M12" s="54" t="s">
        <v>7</v>
      </c>
      <c r="N12" s="55" t="s">
        <v>8</v>
      </c>
    </row>
    <row r="13" spans="1:14" ht="21.75" customHeight="1" x14ac:dyDescent="0.2">
      <c r="A13" s="54"/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</row>
    <row r="14" spans="1:14" x14ac:dyDescent="0.2">
      <c r="A14" s="9">
        <v>1</v>
      </c>
      <c r="B14" s="9">
        <v>2</v>
      </c>
      <c r="C14" s="9">
        <v>3</v>
      </c>
      <c r="D14" s="9">
        <v>4</v>
      </c>
      <c r="E14" s="9">
        <v>5</v>
      </c>
      <c r="F14" s="9">
        <v>6</v>
      </c>
      <c r="G14" s="9">
        <v>3</v>
      </c>
      <c r="H14" s="9">
        <v>4</v>
      </c>
      <c r="I14" s="9">
        <v>5</v>
      </c>
      <c r="J14" s="9">
        <v>6</v>
      </c>
      <c r="K14" s="9">
        <v>3</v>
      </c>
      <c r="L14" s="9">
        <v>4</v>
      </c>
      <c r="M14" s="9">
        <v>5</v>
      </c>
      <c r="N14" s="9">
        <v>6</v>
      </c>
    </row>
    <row r="15" spans="1:14" hidden="1" x14ac:dyDescent="0.2">
      <c r="A15" s="10">
        <v>10000000</v>
      </c>
      <c r="B15" s="21" t="s">
        <v>9</v>
      </c>
      <c r="C15" s="12">
        <f>C16+C25+C34+C42+C60</f>
        <v>226566783</v>
      </c>
      <c r="D15" s="12">
        <f t="shared" ref="D15:N15" si="0">D16+D25+D34+D42+D60</f>
        <v>225605183</v>
      </c>
      <c r="E15" s="12">
        <f t="shared" si="0"/>
        <v>978200</v>
      </c>
      <c r="F15" s="12">
        <f t="shared" si="0"/>
        <v>0</v>
      </c>
      <c r="G15" s="12">
        <f t="shared" si="0"/>
        <v>0</v>
      </c>
      <c r="H15" s="12">
        <f t="shared" si="0"/>
        <v>0</v>
      </c>
      <c r="I15" s="12">
        <f t="shared" si="0"/>
        <v>0</v>
      </c>
      <c r="J15" s="12">
        <f t="shared" si="0"/>
        <v>0</v>
      </c>
      <c r="K15" s="12">
        <f t="shared" si="0"/>
        <v>226583383</v>
      </c>
      <c r="L15" s="12">
        <f t="shared" si="0"/>
        <v>225605183</v>
      </c>
      <c r="M15" s="12">
        <f t="shared" si="0"/>
        <v>978200</v>
      </c>
      <c r="N15" s="12">
        <f t="shared" si="0"/>
        <v>0</v>
      </c>
    </row>
    <row r="16" spans="1:14" s="25" customFormat="1" ht="42.75" hidden="1" customHeight="1" x14ac:dyDescent="0.2">
      <c r="A16" s="22">
        <v>11000000</v>
      </c>
      <c r="B16" s="23" t="s">
        <v>10</v>
      </c>
      <c r="C16" s="24">
        <f>C17+C23</f>
        <v>136013150</v>
      </c>
      <c r="D16" s="24">
        <f>D17+D23</f>
        <v>136013150</v>
      </c>
      <c r="E16" s="24">
        <f t="shared" ref="E16:N16" si="1">E17+E23</f>
        <v>0</v>
      </c>
      <c r="F16" s="24">
        <f t="shared" si="1"/>
        <v>0</v>
      </c>
      <c r="G16" s="24">
        <f t="shared" si="1"/>
        <v>0</v>
      </c>
      <c r="H16" s="24">
        <f t="shared" si="1"/>
        <v>0</v>
      </c>
      <c r="I16" s="24">
        <f t="shared" si="1"/>
        <v>0</v>
      </c>
      <c r="J16" s="24">
        <f t="shared" si="1"/>
        <v>0</v>
      </c>
      <c r="K16" s="24">
        <f t="shared" si="1"/>
        <v>136013150</v>
      </c>
      <c r="L16" s="24">
        <f t="shared" si="1"/>
        <v>136013150</v>
      </c>
      <c r="M16" s="24">
        <f t="shared" si="1"/>
        <v>0</v>
      </c>
      <c r="N16" s="24">
        <f t="shared" si="1"/>
        <v>0</v>
      </c>
    </row>
    <row r="17" spans="1:14" s="25" customFormat="1" ht="25.5" hidden="1" x14ac:dyDescent="0.2">
      <c r="A17" s="22">
        <v>11010000</v>
      </c>
      <c r="B17" s="23" t="s">
        <v>11</v>
      </c>
      <c r="C17" s="24">
        <f>SUM(C18:C22)</f>
        <v>135560790</v>
      </c>
      <c r="D17" s="24">
        <f>SUM(D18:D22)</f>
        <v>135560790</v>
      </c>
      <c r="E17" s="24">
        <f t="shared" ref="E17:J17" si="2">SUM(E18:E21)</f>
        <v>0</v>
      </c>
      <c r="F17" s="24">
        <f t="shared" si="2"/>
        <v>0</v>
      </c>
      <c r="G17" s="24">
        <f>SUM(G18:G22)</f>
        <v>0</v>
      </c>
      <c r="H17" s="24">
        <f>SUM(H18:H22)</f>
        <v>0</v>
      </c>
      <c r="I17" s="24">
        <f t="shared" si="2"/>
        <v>0</v>
      </c>
      <c r="J17" s="24">
        <f t="shared" si="2"/>
        <v>0</v>
      </c>
      <c r="K17" s="24">
        <f>SUM(K18:K22)</f>
        <v>135560790</v>
      </c>
      <c r="L17" s="24">
        <f>SUM(L18:L22)</f>
        <v>135560790</v>
      </c>
      <c r="M17" s="24">
        <f>SUM(M18:M22)</f>
        <v>0</v>
      </c>
      <c r="N17" s="24">
        <f>SUM(N18:N22)</f>
        <v>0</v>
      </c>
    </row>
    <row r="18" spans="1:14" s="25" customFormat="1" ht="55.5" hidden="1" customHeight="1" x14ac:dyDescent="0.2">
      <c r="A18" s="26">
        <v>11010100</v>
      </c>
      <c r="B18" s="27" t="s">
        <v>12</v>
      </c>
      <c r="C18" s="28">
        <f>D18+E18</f>
        <v>106914100</v>
      </c>
      <c r="D18" s="28">
        <v>106914100</v>
      </c>
      <c r="E18" s="28">
        <v>0</v>
      </c>
      <c r="F18" s="28">
        <v>0</v>
      </c>
      <c r="G18" s="28">
        <f t="shared" ref="G18:G20" si="3">H18+I18</f>
        <v>0</v>
      </c>
      <c r="H18" s="29"/>
      <c r="I18" s="30"/>
      <c r="J18" s="30"/>
      <c r="K18" s="28">
        <f t="shared" ref="K18:K85" si="4">C18+G18</f>
        <v>106914100</v>
      </c>
      <c r="L18" s="28">
        <f t="shared" ref="L18:L85" si="5">D18+H18</f>
        <v>106914100</v>
      </c>
      <c r="M18" s="28">
        <f t="shared" ref="M18:M85" si="6">E18+I18</f>
        <v>0</v>
      </c>
      <c r="N18" s="28">
        <f t="shared" ref="N18:N85" si="7">F18+J18</f>
        <v>0</v>
      </c>
    </row>
    <row r="19" spans="1:14" s="25" customFormat="1" ht="63.75" hidden="1" customHeight="1" x14ac:dyDescent="0.2">
      <c r="A19" s="26">
        <v>11010200</v>
      </c>
      <c r="B19" s="27" t="s">
        <v>13</v>
      </c>
      <c r="C19" s="28">
        <f t="shared" ref="C19:C24" si="8">D19+E19</f>
        <v>0</v>
      </c>
      <c r="D19" s="28">
        <v>0</v>
      </c>
      <c r="E19" s="28">
        <v>0</v>
      </c>
      <c r="F19" s="28">
        <v>0</v>
      </c>
      <c r="G19" s="28">
        <f t="shared" si="3"/>
        <v>0</v>
      </c>
      <c r="H19" s="28"/>
      <c r="I19" s="28">
        <v>0</v>
      </c>
      <c r="J19" s="28">
        <v>0</v>
      </c>
      <c r="K19" s="28">
        <f t="shared" si="4"/>
        <v>0</v>
      </c>
      <c r="L19" s="28">
        <f t="shared" si="5"/>
        <v>0</v>
      </c>
      <c r="M19" s="28">
        <f t="shared" si="6"/>
        <v>0</v>
      </c>
      <c r="N19" s="28">
        <f t="shared" si="7"/>
        <v>0</v>
      </c>
    </row>
    <row r="20" spans="1:14" s="25" customFormat="1" ht="54" hidden="1" customHeight="1" x14ac:dyDescent="0.2">
      <c r="A20" s="26">
        <v>11010400</v>
      </c>
      <c r="B20" s="27" t="s">
        <v>14</v>
      </c>
      <c r="C20" s="28">
        <f t="shared" si="8"/>
        <v>27900000</v>
      </c>
      <c r="D20" s="28">
        <v>27900000</v>
      </c>
      <c r="E20" s="28">
        <v>0</v>
      </c>
      <c r="F20" s="28">
        <v>0</v>
      </c>
      <c r="G20" s="30">
        <f t="shared" si="3"/>
        <v>0</v>
      </c>
      <c r="H20" s="30">
        <v>0</v>
      </c>
      <c r="I20" s="30">
        <v>0</v>
      </c>
      <c r="J20" s="30">
        <v>0</v>
      </c>
      <c r="K20" s="30">
        <f t="shared" si="4"/>
        <v>27900000</v>
      </c>
      <c r="L20" s="30">
        <f t="shared" si="5"/>
        <v>27900000</v>
      </c>
      <c r="M20" s="30">
        <f t="shared" si="6"/>
        <v>0</v>
      </c>
      <c r="N20" s="30">
        <f t="shared" si="7"/>
        <v>0</v>
      </c>
    </row>
    <row r="21" spans="1:14" s="25" customFormat="1" ht="40.5" hidden="1" customHeight="1" x14ac:dyDescent="0.2">
      <c r="A21" s="26">
        <v>11010500</v>
      </c>
      <c r="B21" s="27" t="s">
        <v>15</v>
      </c>
      <c r="C21" s="28">
        <f t="shared" si="8"/>
        <v>700000</v>
      </c>
      <c r="D21" s="28">
        <v>700000</v>
      </c>
      <c r="E21" s="28">
        <v>0</v>
      </c>
      <c r="F21" s="28">
        <v>0</v>
      </c>
      <c r="G21" s="30">
        <f t="shared" ref="G21:G86" si="9">H21+I21</f>
        <v>0</v>
      </c>
      <c r="H21" s="30">
        <v>0</v>
      </c>
      <c r="I21" s="30"/>
      <c r="J21" s="30"/>
      <c r="K21" s="30">
        <f t="shared" si="4"/>
        <v>700000</v>
      </c>
      <c r="L21" s="30">
        <f t="shared" si="5"/>
        <v>700000</v>
      </c>
      <c r="M21" s="30">
        <f t="shared" si="6"/>
        <v>0</v>
      </c>
      <c r="N21" s="30">
        <f t="shared" si="7"/>
        <v>0</v>
      </c>
    </row>
    <row r="22" spans="1:14" s="25" customFormat="1" ht="64.5" hidden="1" customHeight="1" x14ac:dyDescent="0.2">
      <c r="A22" s="26">
        <v>11011300</v>
      </c>
      <c r="B22" s="27" t="s">
        <v>113</v>
      </c>
      <c r="C22" s="28">
        <f t="shared" si="8"/>
        <v>46690</v>
      </c>
      <c r="D22" s="28">
        <v>46690</v>
      </c>
      <c r="E22" s="28">
        <v>0</v>
      </c>
      <c r="F22" s="28">
        <v>0</v>
      </c>
      <c r="G22" s="30">
        <f t="shared" ref="G22" si="10">H22+I22</f>
        <v>0</v>
      </c>
      <c r="H22" s="30">
        <v>0</v>
      </c>
      <c r="I22" s="30"/>
      <c r="J22" s="30"/>
      <c r="K22" s="30">
        <f t="shared" si="4"/>
        <v>46690</v>
      </c>
      <c r="L22" s="30">
        <f t="shared" si="5"/>
        <v>46690</v>
      </c>
      <c r="M22" s="30">
        <f t="shared" ref="M22" si="11">E22+I22</f>
        <v>0</v>
      </c>
      <c r="N22" s="30">
        <f t="shared" ref="N22" si="12">F22+J22</f>
        <v>0</v>
      </c>
    </row>
    <row r="23" spans="1:14" s="25" customFormat="1" hidden="1" x14ac:dyDescent="0.2">
      <c r="A23" s="22">
        <v>11020000</v>
      </c>
      <c r="B23" s="23" t="s">
        <v>16</v>
      </c>
      <c r="C23" s="24">
        <f>C24</f>
        <v>452360</v>
      </c>
      <c r="D23" s="24">
        <f>D24</f>
        <v>452360</v>
      </c>
      <c r="E23" s="24">
        <f t="shared" ref="E23:N23" si="13">E24</f>
        <v>0</v>
      </c>
      <c r="F23" s="24">
        <f t="shared" si="13"/>
        <v>0</v>
      </c>
      <c r="G23" s="24">
        <f t="shared" si="13"/>
        <v>0</v>
      </c>
      <c r="H23" s="24">
        <f t="shared" si="13"/>
        <v>0</v>
      </c>
      <c r="I23" s="24">
        <f t="shared" si="13"/>
        <v>0</v>
      </c>
      <c r="J23" s="24">
        <f t="shared" si="13"/>
        <v>0</v>
      </c>
      <c r="K23" s="24">
        <f t="shared" si="13"/>
        <v>452360</v>
      </c>
      <c r="L23" s="24">
        <f t="shared" si="13"/>
        <v>452360</v>
      </c>
      <c r="M23" s="24">
        <f t="shared" si="13"/>
        <v>0</v>
      </c>
      <c r="N23" s="24">
        <f t="shared" si="13"/>
        <v>0</v>
      </c>
    </row>
    <row r="24" spans="1:14" s="25" customFormat="1" ht="46.5" hidden="1" customHeight="1" x14ac:dyDescent="0.2">
      <c r="A24" s="26">
        <v>11020200</v>
      </c>
      <c r="B24" s="27" t="s">
        <v>17</v>
      </c>
      <c r="C24" s="28">
        <f t="shared" si="8"/>
        <v>452360</v>
      </c>
      <c r="D24" s="28">
        <v>452360</v>
      </c>
      <c r="E24" s="28">
        <v>0</v>
      </c>
      <c r="F24" s="28">
        <v>0</v>
      </c>
      <c r="G24" s="30">
        <f>H24+I24</f>
        <v>0</v>
      </c>
      <c r="H24" s="30">
        <v>0</v>
      </c>
      <c r="I24" s="30"/>
      <c r="J24" s="30"/>
      <c r="K24" s="30">
        <f t="shared" si="4"/>
        <v>452360</v>
      </c>
      <c r="L24" s="30">
        <f t="shared" si="5"/>
        <v>452360</v>
      </c>
      <c r="M24" s="30">
        <f t="shared" si="6"/>
        <v>0</v>
      </c>
      <c r="N24" s="30">
        <f t="shared" si="7"/>
        <v>0</v>
      </c>
    </row>
    <row r="25" spans="1:14" s="25" customFormat="1" ht="35.25" hidden="1" customHeight="1" x14ac:dyDescent="0.2">
      <c r="A25" s="22">
        <v>13000000</v>
      </c>
      <c r="B25" s="23" t="s">
        <v>18</v>
      </c>
      <c r="C25" s="31">
        <f>C26+C29</f>
        <v>7979200</v>
      </c>
      <c r="D25" s="31">
        <f>D26+D29</f>
        <v>7979200</v>
      </c>
      <c r="E25" s="24">
        <v>0</v>
      </c>
      <c r="F25" s="24">
        <v>0</v>
      </c>
      <c r="G25" s="31">
        <f t="shared" si="9"/>
        <v>0</v>
      </c>
      <c r="H25" s="31">
        <f>H26+H29</f>
        <v>0</v>
      </c>
      <c r="I25" s="31">
        <f t="shared" ref="I25:J25" si="14">I26+I29</f>
        <v>0</v>
      </c>
      <c r="J25" s="31">
        <f t="shared" si="14"/>
        <v>0</v>
      </c>
      <c r="K25" s="31">
        <f t="shared" si="4"/>
        <v>7979200</v>
      </c>
      <c r="L25" s="31">
        <f t="shared" si="5"/>
        <v>7979200</v>
      </c>
      <c r="M25" s="31">
        <f t="shared" si="6"/>
        <v>0</v>
      </c>
      <c r="N25" s="31">
        <f t="shared" si="7"/>
        <v>0</v>
      </c>
    </row>
    <row r="26" spans="1:14" s="25" customFormat="1" ht="25.5" hidden="1" x14ac:dyDescent="0.2">
      <c r="A26" s="22">
        <v>13010000</v>
      </c>
      <c r="B26" s="23" t="s">
        <v>19</v>
      </c>
      <c r="C26" s="24">
        <f>C27+C28</f>
        <v>5368000</v>
      </c>
      <c r="D26" s="24">
        <f>D27+D28</f>
        <v>5368000</v>
      </c>
      <c r="E26" s="24">
        <f t="shared" ref="E26:N26" si="15">E27+E28</f>
        <v>0</v>
      </c>
      <c r="F26" s="24">
        <f t="shared" si="15"/>
        <v>0</v>
      </c>
      <c r="G26" s="24">
        <f t="shared" si="15"/>
        <v>0</v>
      </c>
      <c r="H26" s="24">
        <f t="shared" si="15"/>
        <v>0</v>
      </c>
      <c r="I26" s="24">
        <f t="shared" si="15"/>
        <v>0</v>
      </c>
      <c r="J26" s="24">
        <f t="shared" si="15"/>
        <v>0</v>
      </c>
      <c r="K26" s="24">
        <f t="shared" si="15"/>
        <v>5368000</v>
      </c>
      <c r="L26" s="24">
        <f t="shared" si="15"/>
        <v>5368000</v>
      </c>
      <c r="M26" s="24">
        <f t="shared" si="15"/>
        <v>0</v>
      </c>
      <c r="N26" s="24">
        <f t="shared" si="15"/>
        <v>0</v>
      </c>
    </row>
    <row r="27" spans="1:14" s="25" customFormat="1" ht="37.5" hidden="1" customHeight="1" x14ac:dyDescent="0.2">
      <c r="A27" s="26">
        <v>13010100</v>
      </c>
      <c r="B27" s="27" t="s">
        <v>20</v>
      </c>
      <c r="C27" s="28">
        <f t="shared" ref="C27:C28" si="16">D27+E27</f>
        <v>4292000</v>
      </c>
      <c r="D27" s="28">
        <v>4292000</v>
      </c>
      <c r="E27" s="28">
        <v>0</v>
      </c>
      <c r="F27" s="28">
        <v>0</v>
      </c>
      <c r="G27" s="30">
        <f t="shared" si="9"/>
        <v>0</v>
      </c>
      <c r="H27" s="30">
        <v>0</v>
      </c>
      <c r="I27" s="30"/>
      <c r="J27" s="30"/>
      <c r="K27" s="30">
        <f t="shared" si="4"/>
        <v>4292000</v>
      </c>
      <c r="L27" s="30">
        <f t="shared" si="5"/>
        <v>4292000</v>
      </c>
      <c r="M27" s="30">
        <f t="shared" si="6"/>
        <v>0</v>
      </c>
      <c r="N27" s="30">
        <f t="shared" si="7"/>
        <v>0</v>
      </c>
    </row>
    <row r="28" spans="1:14" s="25" customFormat="1" ht="80.25" hidden="1" customHeight="1" x14ac:dyDescent="0.2">
      <c r="A28" s="26">
        <v>13010200</v>
      </c>
      <c r="B28" s="27" t="s">
        <v>21</v>
      </c>
      <c r="C28" s="28">
        <f t="shared" si="16"/>
        <v>1076000</v>
      </c>
      <c r="D28" s="28">
        <v>1076000</v>
      </c>
      <c r="E28" s="28">
        <v>0</v>
      </c>
      <c r="F28" s="28">
        <v>0</v>
      </c>
      <c r="G28" s="30">
        <f t="shared" si="9"/>
        <v>0</v>
      </c>
      <c r="H28" s="30">
        <v>0</v>
      </c>
      <c r="I28" s="30"/>
      <c r="J28" s="30"/>
      <c r="K28" s="30">
        <f t="shared" si="4"/>
        <v>1076000</v>
      </c>
      <c r="L28" s="30">
        <f t="shared" si="5"/>
        <v>1076000</v>
      </c>
      <c r="M28" s="30">
        <f t="shared" si="6"/>
        <v>0</v>
      </c>
      <c r="N28" s="30">
        <f t="shared" si="7"/>
        <v>0</v>
      </c>
    </row>
    <row r="29" spans="1:14" s="25" customFormat="1" ht="33.75" hidden="1" customHeight="1" x14ac:dyDescent="0.2">
      <c r="A29" s="22">
        <v>13030000</v>
      </c>
      <c r="B29" s="23" t="s">
        <v>22</v>
      </c>
      <c r="C29" s="24">
        <f>C30+C31+C32+C33</f>
        <v>2611200</v>
      </c>
      <c r="D29" s="24">
        <f>D30+D31+D32+D33</f>
        <v>2611200</v>
      </c>
      <c r="E29" s="24">
        <f t="shared" ref="E29:N29" si="17">E30+E31+E32+E33</f>
        <v>0</v>
      </c>
      <c r="F29" s="24">
        <f t="shared" si="17"/>
        <v>0</v>
      </c>
      <c r="G29" s="24">
        <f t="shared" si="17"/>
        <v>0</v>
      </c>
      <c r="H29" s="24">
        <f t="shared" si="17"/>
        <v>0</v>
      </c>
      <c r="I29" s="24">
        <f t="shared" si="17"/>
        <v>0</v>
      </c>
      <c r="J29" s="24">
        <f t="shared" si="17"/>
        <v>0</v>
      </c>
      <c r="K29" s="24">
        <f t="shared" si="17"/>
        <v>2611200</v>
      </c>
      <c r="L29" s="24">
        <f t="shared" si="17"/>
        <v>2611200</v>
      </c>
      <c r="M29" s="24">
        <f t="shared" si="17"/>
        <v>0</v>
      </c>
      <c r="N29" s="24">
        <f t="shared" si="17"/>
        <v>0</v>
      </c>
    </row>
    <row r="30" spans="1:14" s="25" customFormat="1" ht="42" hidden="1" customHeight="1" x14ac:dyDescent="0.2">
      <c r="A30" s="26">
        <v>13030100</v>
      </c>
      <c r="B30" s="27" t="s">
        <v>23</v>
      </c>
      <c r="C30" s="28">
        <f t="shared" ref="C30:C33" si="18">D30+E30</f>
        <v>17000</v>
      </c>
      <c r="D30" s="28">
        <v>17000</v>
      </c>
      <c r="E30" s="28">
        <v>0</v>
      </c>
      <c r="F30" s="28">
        <v>0</v>
      </c>
      <c r="G30" s="30">
        <f t="shared" si="9"/>
        <v>0</v>
      </c>
      <c r="H30" s="30"/>
      <c r="I30" s="30"/>
      <c r="J30" s="30"/>
      <c r="K30" s="30">
        <f t="shared" si="4"/>
        <v>17000</v>
      </c>
      <c r="L30" s="30">
        <f t="shared" si="5"/>
        <v>17000</v>
      </c>
      <c r="M30" s="30">
        <f t="shared" si="6"/>
        <v>0</v>
      </c>
      <c r="N30" s="30">
        <f t="shared" si="7"/>
        <v>0</v>
      </c>
    </row>
    <row r="31" spans="1:14" s="25" customFormat="1" ht="33.75" hidden="1" customHeight="1" x14ac:dyDescent="0.2">
      <c r="A31" s="26">
        <v>13030700</v>
      </c>
      <c r="B31" s="27" t="s">
        <v>24</v>
      </c>
      <c r="C31" s="28">
        <f t="shared" si="18"/>
        <v>1610000</v>
      </c>
      <c r="D31" s="28">
        <v>1610000</v>
      </c>
      <c r="E31" s="28">
        <v>0</v>
      </c>
      <c r="F31" s="28">
        <v>0</v>
      </c>
      <c r="G31" s="30">
        <f t="shared" si="9"/>
        <v>0</v>
      </c>
      <c r="H31" s="30">
        <v>0</v>
      </c>
      <c r="I31" s="30"/>
      <c r="J31" s="30"/>
      <c r="K31" s="30">
        <f t="shared" si="4"/>
        <v>1610000</v>
      </c>
      <c r="L31" s="30">
        <f t="shared" si="5"/>
        <v>1610000</v>
      </c>
      <c r="M31" s="30">
        <f t="shared" si="6"/>
        <v>0</v>
      </c>
      <c r="N31" s="30">
        <f t="shared" si="7"/>
        <v>0</v>
      </c>
    </row>
    <row r="32" spans="1:14" s="25" customFormat="1" ht="26.25" hidden="1" customHeight="1" x14ac:dyDescent="0.2">
      <c r="A32" s="26">
        <v>13030800</v>
      </c>
      <c r="B32" s="27" t="s">
        <v>25</v>
      </c>
      <c r="C32" s="28">
        <f t="shared" si="18"/>
        <v>850000</v>
      </c>
      <c r="D32" s="28">
        <v>850000</v>
      </c>
      <c r="E32" s="28">
        <v>0</v>
      </c>
      <c r="F32" s="28">
        <v>0</v>
      </c>
      <c r="G32" s="30">
        <f t="shared" si="9"/>
        <v>0</v>
      </c>
      <c r="H32" s="30"/>
      <c r="I32" s="30"/>
      <c r="J32" s="30"/>
      <c r="K32" s="30">
        <f t="shared" si="4"/>
        <v>850000</v>
      </c>
      <c r="L32" s="30">
        <f t="shared" si="5"/>
        <v>850000</v>
      </c>
      <c r="M32" s="30">
        <f t="shared" si="6"/>
        <v>0</v>
      </c>
      <c r="N32" s="30">
        <f t="shared" si="7"/>
        <v>0</v>
      </c>
    </row>
    <row r="33" spans="1:14" s="25" customFormat="1" ht="37.5" hidden="1" customHeight="1" x14ac:dyDescent="0.2">
      <c r="A33" s="26">
        <v>13030900</v>
      </c>
      <c r="B33" s="27" t="s">
        <v>26</v>
      </c>
      <c r="C33" s="28">
        <f t="shared" si="18"/>
        <v>134200</v>
      </c>
      <c r="D33" s="28">
        <v>134200</v>
      </c>
      <c r="E33" s="28">
        <v>0</v>
      </c>
      <c r="F33" s="28">
        <v>0</v>
      </c>
      <c r="G33" s="30">
        <f t="shared" si="9"/>
        <v>0</v>
      </c>
      <c r="H33" s="30">
        <v>0</v>
      </c>
      <c r="I33" s="30"/>
      <c r="J33" s="30"/>
      <c r="K33" s="30">
        <f t="shared" si="4"/>
        <v>134200</v>
      </c>
      <c r="L33" s="30">
        <f t="shared" si="5"/>
        <v>134200</v>
      </c>
      <c r="M33" s="30">
        <f t="shared" si="6"/>
        <v>0</v>
      </c>
      <c r="N33" s="30">
        <f t="shared" si="7"/>
        <v>0</v>
      </c>
    </row>
    <row r="34" spans="1:14" s="25" customFormat="1" ht="39" hidden="1" customHeight="1" x14ac:dyDescent="0.2">
      <c r="A34" s="22">
        <v>14000000</v>
      </c>
      <c r="B34" s="23" t="s">
        <v>27</v>
      </c>
      <c r="C34" s="24">
        <f>C35+C37+C39</f>
        <v>12825200</v>
      </c>
      <c r="D34" s="24">
        <f>D35+D37+D39</f>
        <v>12825200</v>
      </c>
      <c r="E34" s="24">
        <f t="shared" ref="E34:N34" si="19">E35+E37+E39</f>
        <v>0</v>
      </c>
      <c r="F34" s="24">
        <f t="shared" si="19"/>
        <v>0</v>
      </c>
      <c r="G34" s="24">
        <f t="shared" si="19"/>
        <v>0</v>
      </c>
      <c r="H34" s="24">
        <f t="shared" si="19"/>
        <v>0</v>
      </c>
      <c r="I34" s="24">
        <f t="shared" si="19"/>
        <v>0</v>
      </c>
      <c r="J34" s="24">
        <f t="shared" si="19"/>
        <v>0</v>
      </c>
      <c r="K34" s="24">
        <f t="shared" si="19"/>
        <v>12825200</v>
      </c>
      <c r="L34" s="24">
        <f t="shared" si="19"/>
        <v>12825200</v>
      </c>
      <c r="M34" s="24">
        <f t="shared" si="19"/>
        <v>0</v>
      </c>
      <c r="N34" s="24">
        <f t="shared" si="19"/>
        <v>0</v>
      </c>
    </row>
    <row r="35" spans="1:14" s="25" customFormat="1" ht="45" hidden="1" customHeight="1" x14ac:dyDescent="0.2">
      <c r="A35" s="22">
        <v>14020000</v>
      </c>
      <c r="B35" s="23" t="s">
        <v>28</v>
      </c>
      <c r="C35" s="24">
        <f>C36</f>
        <v>740000</v>
      </c>
      <c r="D35" s="24">
        <f>D36</f>
        <v>740000</v>
      </c>
      <c r="E35" s="24">
        <f t="shared" ref="E35:N35" si="20">E36</f>
        <v>0</v>
      </c>
      <c r="F35" s="24">
        <f t="shared" si="20"/>
        <v>0</v>
      </c>
      <c r="G35" s="24">
        <f t="shared" si="20"/>
        <v>0</v>
      </c>
      <c r="H35" s="24">
        <f t="shared" si="20"/>
        <v>0</v>
      </c>
      <c r="I35" s="24">
        <f t="shared" si="20"/>
        <v>0</v>
      </c>
      <c r="J35" s="24">
        <f t="shared" si="20"/>
        <v>0</v>
      </c>
      <c r="K35" s="24">
        <f t="shared" si="20"/>
        <v>740000</v>
      </c>
      <c r="L35" s="24">
        <f t="shared" si="20"/>
        <v>740000</v>
      </c>
      <c r="M35" s="24">
        <f t="shared" si="20"/>
        <v>0</v>
      </c>
      <c r="N35" s="24">
        <f t="shared" si="20"/>
        <v>0</v>
      </c>
    </row>
    <row r="36" spans="1:14" s="25" customFormat="1" ht="17.25" hidden="1" customHeight="1" x14ac:dyDescent="0.2">
      <c r="A36" s="26">
        <v>14021900</v>
      </c>
      <c r="B36" s="27" t="s">
        <v>29</v>
      </c>
      <c r="C36" s="28">
        <f t="shared" ref="C36" si="21">D36+E36</f>
        <v>740000</v>
      </c>
      <c r="D36" s="28">
        <v>740000</v>
      </c>
      <c r="E36" s="28">
        <v>0</v>
      </c>
      <c r="F36" s="28">
        <v>0</v>
      </c>
      <c r="G36" s="30">
        <f>H36+I36</f>
        <v>0</v>
      </c>
      <c r="H36" s="30">
        <v>0</v>
      </c>
      <c r="I36" s="30"/>
      <c r="J36" s="30"/>
      <c r="K36" s="30">
        <f t="shared" si="4"/>
        <v>740000</v>
      </c>
      <c r="L36" s="30">
        <f t="shared" si="5"/>
        <v>740000</v>
      </c>
      <c r="M36" s="30">
        <f t="shared" si="6"/>
        <v>0</v>
      </c>
      <c r="N36" s="30">
        <f t="shared" si="7"/>
        <v>0</v>
      </c>
    </row>
    <row r="37" spans="1:14" s="25" customFormat="1" ht="42.75" hidden="1" customHeight="1" x14ac:dyDescent="0.2">
      <c r="A37" s="22">
        <v>14030000</v>
      </c>
      <c r="B37" s="23" t="s">
        <v>30</v>
      </c>
      <c r="C37" s="24">
        <f>C38</f>
        <v>6445200</v>
      </c>
      <c r="D37" s="24">
        <f>D38</f>
        <v>6445200</v>
      </c>
      <c r="E37" s="24">
        <f t="shared" ref="E37:N37" si="22">E38</f>
        <v>0</v>
      </c>
      <c r="F37" s="24">
        <f t="shared" si="22"/>
        <v>0</v>
      </c>
      <c r="G37" s="24">
        <f t="shared" si="22"/>
        <v>0</v>
      </c>
      <c r="H37" s="24">
        <f t="shared" si="22"/>
        <v>0</v>
      </c>
      <c r="I37" s="24">
        <f t="shared" si="22"/>
        <v>0</v>
      </c>
      <c r="J37" s="24">
        <f t="shared" si="22"/>
        <v>0</v>
      </c>
      <c r="K37" s="24">
        <f t="shared" si="22"/>
        <v>6445200</v>
      </c>
      <c r="L37" s="24">
        <f t="shared" si="22"/>
        <v>6445200</v>
      </c>
      <c r="M37" s="24">
        <f t="shared" si="22"/>
        <v>0</v>
      </c>
      <c r="N37" s="24">
        <f t="shared" si="22"/>
        <v>0</v>
      </c>
    </row>
    <row r="38" spans="1:14" s="25" customFormat="1" ht="19.5" hidden="1" customHeight="1" x14ac:dyDescent="0.2">
      <c r="A38" s="26">
        <v>14031900</v>
      </c>
      <c r="B38" s="27" t="s">
        <v>29</v>
      </c>
      <c r="C38" s="28">
        <f t="shared" ref="C38" si="23">D38+E38</f>
        <v>6445200</v>
      </c>
      <c r="D38" s="28">
        <v>6445200</v>
      </c>
      <c r="E38" s="28">
        <v>0</v>
      </c>
      <c r="F38" s="28">
        <v>0</v>
      </c>
      <c r="G38" s="30">
        <f>H38+I38</f>
        <v>0</v>
      </c>
      <c r="H38" s="30">
        <v>0</v>
      </c>
      <c r="I38" s="30"/>
      <c r="J38" s="30"/>
      <c r="K38" s="30">
        <f t="shared" si="4"/>
        <v>6445200</v>
      </c>
      <c r="L38" s="30">
        <f t="shared" si="5"/>
        <v>6445200</v>
      </c>
      <c r="M38" s="30">
        <f t="shared" si="6"/>
        <v>0</v>
      </c>
      <c r="N38" s="30">
        <f t="shared" si="7"/>
        <v>0</v>
      </c>
    </row>
    <row r="39" spans="1:14" s="25" customFormat="1" ht="45" hidden="1" customHeight="1" x14ac:dyDescent="0.2">
      <c r="A39" s="22">
        <v>14040000</v>
      </c>
      <c r="B39" s="23" t="s">
        <v>31</v>
      </c>
      <c r="C39" s="24">
        <f>C40+C41</f>
        <v>5640000</v>
      </c>
      <c r="D39" s="24">
        <f>D40+D41</f>
        <v>5640000</v>
      </c>
      <c r="E39" s="24">
        <f t="shared" ref="E39:N39" si="24">E40+E41</f>
        <v>0</v>
      </c>
      <c r="F39" s="24">
        <f t="shared" si="24"/>
        <v>0</v>
      </c>
      <c r="G39" s="24">
        <f t="shared" si="24"/>
        <v>0</v>
      </c>
      <c r="H39" s="24">
        <f t="shared" si="24"/>
        <v>0</v>
      </c>
      <c r="I39" s="24">
        <f t="shared" si="24"/>
        <v>0</v>
      </c>
      <c r="J39" s="24">
        <f t="shared" si="24"/>
        <v>0</v>
      </c>
      <c r="K39" s="24">
        <f t="shared" si="24"/>
        <v>5640000</v>
      </c>
      <c r="L39" s="24">
        <f t="shared" si="24"/>
        <v>5640000</v>
      </c>
      <c r="M39" s="24">
        <f t="shared" si="24"/>
        <v>0</v>
      </c>
      <c r="N39" s="24">
        <f t="shared" si="24"/>
        <v>0</v>
      </c>
    </row>
    <row r="40" spans="1:14" s="25" customFormat="1" ht="125.25" hidden="1" customHeight="1" x14ac:dyDescent="0.2">
      <c r="A40" s="26">
        <v>14040100</v>
      </c>
      <c r="B40" s="27" t="s">
        <v>102</v>
      </c>
      <c r="C40" s="28">
        <f t="shared" ref="C40:C41" si="25">D40+E40</f>
        <v>2830000</v>
      </c>
      <c r="D40" s="28">
        <v>2830000</v>
      </c>
      <c r="E40" s="28">
        <v>0</v>
      </c>
      <c r="F40" s="28">
        <v>0</v>
      </c>
      <c r="G40" s="30">
        <f t="shared" si="9"/>
        <v>0</v>
      </c>
      <c r="H40" s="30">
        <v>0</v>
      </c>
      <c r="I40" s="30"/>
      <c r="J40" s="30"/>
      <c r="K40" s="30">
        <f t="shared" si="4"/>
        <v>2830000</v>
      </c>
      <c r="L40" s="30">
        <f t="shared" si="5"/>
        <v>2830000</v>
      </c>
      <c r="M40" s="30">
        <f t="shared" si="6"/>
        <v>0</v>
      </c>
      <c r="N40" s="30">
        <f t="shared" si="7"/>
        <v>0</v>
      </c>
    </row>
    <row r="41" spans="1:14" s="25" customFormat="1" ht="84" hidden="1" customHeight="1" x14ac:dyDescent="0.2">
      <c r="A41" s="26">
        <v>14040200</v>
      </c>
      <c r="B41" s="27" t="s">
        <v>32</v>
      </c>
      <c r="C41" s="28">
        <f t="shared" si="25"/>
        <v>2810000</v>
      </c>
      <c r="D41" s="28">
        <v>2810000</v>
      </c>
      <c r="E41" s="28">
        <v>0</v>
      </c>
      <c r="F41" s="28">
        <v>0</v>
      </c>
      <c r="G41" s="30">
        <f t="shared" si="9"/>
        <v>0</v>
      </c>
      <c r="H41" s="30">
        <v>0</v>
      </c>
      <c r="I41" s="30"/>
      <c r="J41" s="30"/>
      <c r="K41" s="30">
        <f t="shared" si="4"/>
        <v>2810000</v>
      </c>
      <c r="L41" s="30">
        <f t="shared" si="5"/>
        <v>2810000</v>
      </c>
      <c r="M41" s="30">
        <f t="shared" si="6"/>
        <v>0</v>
      </c>
      <c r="N41" s="30">
        <f t="shared" si="7"/>
        <v>0</v>
      </c>
    </row>
    <row r="42" spans="1:14" s="25" customFormat="1" ht="48" hidden="1" customHeight="1" x14ac:dyDescent="0.2">
      <c r="A42" s="22">
        <v>18000000</v>
      </c>
      <c r="B42" s="23" t="s">
        <v>33</v>
      </c>
      <c r="C42" s="24">
        <f>C43+C56+C54</f>
        <v>68771033</v>
      </c>
      <c r="D42" s="24">
        <f t="shared" ref="D42:N42" si="26">D43+D56+D54</f>
        <v>68787633</v>
      </c>
      <c r="E42" s="24">
        <f t="shared" si="26"/>
        <v>0</v>
      </c>
      <c r="F42" s="24">
        <f t="shared" si="26"/>
        <v>0</v>
      </c>
      <c r="G42" s="24">
        <f t="shared" si="26"/>
        <v>0</v>
      </c>
      <c r="H42" s="24">
        <f t="shared" si="26"/>
        <v>0</v>
      </c>
      <c r="I42" s="24">
        <f t="shared" si="26"/>
        <v>0</v>
      </c>
      <c r="J42" s="24">
        <f t="shared" si="26"/>
        <v>0</v>
      </c>
      <c r="K42" s="24">
        <f t="shared" si="26"/>
        <v>68787633</v>
      </c>
      <c r="L42" s="24">
        <f t="shared" si="26"/>
        <v>68787633</v>
      </c>
      <c r="M42" s="24">
        <f t="shared" si="26"/>
        <v>0</v>
      </c>
      <c r="N42" s="24">
        <f t="shared" si="26"/>
        <v>0</v>
      </c>
    </row>
    <row r="43" spans="1:14" s="25" customFormat="1" ht="17.25" hidden="1" customHeight="1" x14ac:dyDescent="0.2">
      <c r="A43" s="22">
        <v>18010000</v>
      </c>
      <c r="B43" s="23" t="s">
        <v>34</v>
      </c>
      <c r="C43" s="24">
        <f>C44+C45+C46+C47+C48+C49+C50+C51+C53</f>
        <v>29799100</v>
      </c>
      <c r="D43" s="24">
        <f>D44+D45+D46+D47+D48+D49+D50+D51+D53+D52</f>
        <v>29815700</v>
      </c>
      <c r="E43" s="24">
        <f t="shared" ref="E43:N43" si="27">E44+E45+E46+E47+E48+E49+E50+E51+E53</f>
        <v>0</v>
      </c>
      <c r="F43" s="24">
        <f t="shared" si="27"/>
        <v>0</v>
      </c>
      <c r="G43" s="24">
        <f>G44+G45+G46+G47+G48+G49+G50+G51+G53+G52</f>
        <v>0</v>
      </c>
      <c r="H43" s="24">
        <f>H44+H45+H46+H47+H48+H49+H50+H51+H53+H52</f>
        <v>0</v>
      </c>
      <c r="I43" s="24">
        <f t="shared" si="27"/>
        <v>0</v>
      </c>
      <c r="J43" s="24">
        <f t="shared" si="27"/>
        <v>0</v>
      </c>
      <c r="K43" s="24">
        <f>K44+K45+K46+K47+K48+K49+K50+K51+K53+K52</f>
        <v>29815700</v>
      </c>
      <c r="L43" s="24">
        <f>L44+L45+L46+L47+L48+L49+L50+L51+L53+L52</f>
        <v>29815700</v>
      </c>
      <c r="M43" s="24">
        <f t="shared" si="27"/>
        <v>0</v>
      </c>
      <c r="N43" s="24">
        <f t="shared" si="27"/>
        <v>0</v>
      </c>
    </row>
    <row r="44" spans="1:14" s="25" customFormat="1" ht="66" hidden="1" customHeight="1" x14ac:dyDescent="0.2">
      <c r="A44" s="26">
        <v>18010100</v>
      </c>
      <c r="B44" s="27" t="s">
        <v>35</v>
      </c>
      <c r="C44" s="28">
        <f t="shared" ref="C44:C59" si="28">D44+E44</f>
        <v>150800</v>
      </c>
      <c r="D44" s="28">
        <v>150800</v>
      </c>
      <c r="E44" s="28">
        <v>0</v>
      </c>
      <c r="F44" s="28">
        <v>0</v>
      </c>
      <c r="G44" s="30">
        <f>H44+I44</f>
        <v>0</v>
      </c>
      <c r="H44" s="30">
        <v>0</v>
      </c>
      <c r="I44" s="30"/>
      <c r="J44" s="30"/>
      <c r="K44" s="30">
        <f t="shared" si="4"/>
        <v>150800</v>
      </c>
      <c r="L44" s="30">
        <f t="shared" si="5"/>
        <v>150800</v>
      </c>
      <c r="M44" s="30">
        <f t="shared" si="6"/>
        <v>0</v>
      </c>
      <c r="N44" s="30">
        <f t="shared" si="7"/>
        <v>0</v>
      </c>
    </row>
    <row r="45" spans="1:14" s="25" customFormat="1" ht="52.5" hidden="1" customHeight="1" x14ac:dyDescent="0.2">
      <c r="A45" s="26">
        <v>18010200</v>
      </c>
      <c r="B45" s="27" t="s">
        <v>36</v>
      </c>
      <c r="C45" s="28">
        <f t="shared" si="28"/>
        <v>135600</v>
      </c>
      <c r="D45" s="28">
        <v>135600</v>
      </c>
      <c r="E45" s="28">
        <v>0</v>
      </c>
      <c r="F45" s="28">
        <v>0</v>
      </c>
      <c r="G45" s="30">
        <f>H45+I45</f>
        <v>0</v>
      </c>
      <c r="H45" s="30">
        <v>0</v>
      </c>
      <c r="I45" s="30"/>
      <c r="J45" s="30"/>
      <c r="K45" s="30">
        <f t="shared" si="4"/>
        <v>135600</v>
      </c>
      <c r="L45" s="30">
        <f t="shared" si="5"/>
        <v>135600</v>
      </c>
      <c r="M45" s="30">
        <f t="shared" si="6"/>
        <v>0</v>
      </c>
      <c r="N45" s="30">
        <f t="shared" si="7"/>
        <v>0</v>
      </c>
    </row>
    <row r="46" spans="1:14" s="25" customFormat="1" ht="51" hidden="1" x14ac:dyDescent="0.2">
      <c r="A46" s="26">
        <v>18010300</v>
      </c>
      <c r="B46" s="27" t="s">
        <v>37</v>
      </c>
      <c r="C46" s="28">
        <f t="shared" si="28"/>
        <v>804500</v>
      </c>
      <c r="D46" s="28">
        <v>804500</v>
      </c>
      <c r="E46" s="28">
        <v>0</v>
      </c>
      <c r="F46" s="28">
        <v>0</v>
      </c>
      <c r="G46" s="30">
        <f t="shared" si="9"/>
        <v>0</v>
      </c>
      <c r="H46" s="30">
        <v>0</v>
      </c>
      <c r="I46" s="30"/>
      <c r="J46" s="30"/>
      <c r="K46" s="30">
        <f t="shared" si="4"/>
        <v>804500</v>
      </c>
      <c r="L46" s="30">
        <f t="shared" si="5"/>
        <v>804500</v>
      </c>
      <c r="M46" s="30">
        <f t="shared" si="6"/>
        <v>0</v>
      </c>
      <c r="N46" s="30">
        <f t="shared" si="7"/>
        <v>0</v>
      </c>
    </row>
    <row r="47" spans="1:14" s="25" customFormat="1" ht="63.75" hidden="1" x14ac:dyDescent="0.2">
      <c r="A47" s="26">
        <v>18010400</v>
      </c>
      <c r="B47" s="27" t="s">
        <v>38</v>
      </c>
      <c r="C47" s="28">
        <f t="shared" si="28"/>
        <v>975200</v>
      </c>
      <c r="D47" s="28">
        <v>975200</v>
      </c>
      <c r="E47" s="28">
        <v>0</v>
      </c>
      <c r="F47" s="28">
        <v>0</v>
      </c>
      <c r="G47" s="30">
        <f t="shared" si="9"/>
        <v>0</v>
      </c>
      <c r="H47" s="30">
        <v>0</v>
      </c>
      <c r="I47" s="30"/>
      <c r="J47" s="30"/>
      <c r="K47" s="30">
        <f t="shared" si="4"/>
        <v>975200</v>
      </c>
      <c r="L47" s="30">
        <f t="shared" si="5"/>
        <v>975200</v>
      </c>
      <c r="M47" s="30">
        <f t="shared" si="6"/>
        <v>0</v>
      </c>
      <c r="N47" s="30">
        <f t="shared" si="7"/>
        <v>0</v>
      </c>
    </row>
    <row r="48" spans="1:14" s="25" customFormat="1" hidden="1" x14ac:dyDescent="0.2">
      <c r="A48" s="26">
        <v>18010500</v>
      </c>
      <c r="B48" s="27" t="s">
        <v>39</v>
      </c>
      <c r="C48" s="28">
        <f t="shared" si="28"/>
        <v>4400000</v>
      </c>
      <c r="D48" s="28">
        <v>4400000</v>
      </c>
      <c r="E48" s="28">
        <v>0</v>
      </c>
      <c r="F48" s="28">
        <v>0</v>
      </c>
      <c r="G48" s="30">
        <f t="shared" si="9"/>
        <v>0</v>
      </c>
      <c r="H48" s="30">
        <v>0</v>
      </c>
      <c r="I48" s="30"/>
      <c r="J48" s="30"/>
      <c r="K48" s="30">
        <f t="shared" si="4"/>
        <v>4400000</v>
      </c>
      <c r="L48" s="30">
        <f t="shared" si="5"/>
        <v>4400000</v>
      </c>
      <c r="M48" s="30">
        <f t="shared" si="6"/>
        <v>0</v>
      </c>
      <c r="N48" s="30">
        <f t="shared" si="7"/>
        <v>0</v>
      </c>
    </row>
    <row r="49" spans="1:14" s="25" customFormat="1" hidden="1" x14ac:dyDescent="0.2">
      <c r="A49" s="26">
        <v>18010600</v>
      </c>
      <c r="B49" s="27" t="s">
        <v>40</v>
      </c>
      <c r="C49" s="28">
        <f t="shared" si="28"/>
        <v>20725000</v>
      </c>
      <c r="D49" s="28">
        <v>20725000</v>
      </c>
      <c r="E49" s="28">
        <v>0</v>
      </c>
      <c r="F49" s="28">
        <v>0</v>
      </c>
      <c r="G49" s="30">
        <f t="shared" si="9"/>
        <v>0</v>
      </c>
      <c r="H49" s="30">
        <v>0</v>
      </c>
      <c r="I49" s="30"/>
      <c r="J49" s="30"/>
      <c r="K49" s="30">
        <f t="shared" si="4"/>
        <v>20725000</v>
      </c>
      <c r="L49" s="30">
        <f t="shared" si="5"/>
        <v>20725000</v>
      </c>
      <c r="M49" s="30">
        <f t="shared" si="6"/>
        <v>0</v>
      </c>
      <c r="N49" s="30">
        <f t="shared" si="7"/>
        <v>0</v>
      </c>
    </row>
    <row r="50" spans="1:14" s="25" customFormat="1" hidden="1" x14ac:dyDescent="0.2">
      <c r="A50" s="26">
        <v>18010700</v>
      </c>
      <c r="B50" s="27" t="s">
        <v>41</v>
      </c>
      <c r="C50" s="28">
        <f t="shared" si="28"/>
        <v>1263000</v>
      </c>
      <c r="D50" s="28">
        <v>1263000</v>
      </c>
      <c r="E50" s="28">
        <v>0</v>
      </c>
      <c r="F50" s="28">
        <v>0</v>
      </c>
      <c r="G50" s="30">
        <f t="shared" si="9"/>
        <v>0</v>
      </c>
      <c r="H50" s="30">
        <v>0</v>
      </c>
      <c r="I50" s="30"/>
      <c r="J50" s="30"/>
      <c r="K50" s="30">
        <f t="shared" si="4"/>
        <v>1263000</v>
      </c>
      <c r="L50" s="30">
        <f t="shared" si="5"/>
        <v>1263000</v>
      </c>
      <c r="M50" s="30">
        <f t="shared" si="6"/>
        <v>0</v>
      </c>
      <c r="N50" s="30">
        <f t="shared" si="7"/>
        <v>0</v>
      </c>
    </row>
    <row r="51" spans="1:14" s="25" customFormat="1" hidden="1" x14ac:dyDescent="0.2">
      <c r="A51" s="26">
        <v>18010900</v>
      </c>
      <c r="B51" s="27" t="s">
        <v>42</v>
      </c>
      <c r="C51" s="28">
        <f t="shared" si="28"/>
        <v>1195000</v>
      </c>
      <c r="D51" s="28">
        <v>1195000</v>
      </c>
      <c r="E51" s="28">
        <v>0</v>
      </c>
      <c r="F51" s="28">
        <v>0</v>
      </c>
      <c r="G51" s="30">
        <f t="shared" si="9"/>
        <v>0</v>
      </c>
      <c r="H51" s="30">
        <v>0</v>
      </c>
      <c r="I51" s="30"/>
      <c r="J51" s="30"/>
      <c r="K51" s="30">
        <f t="shared" si="4"/>
        <v>1195000</v>
      </c>
      <c r="L51" s="30">
        <f t="shared" si="5"/>
        <v>1195000</v>
      </c>
      <c r="M51" s="30">
        <f t="shared" si="6"/>
        <v>0</v>
      </c>
      <c r="N51" s="30">
        <f t="shared" si="7"/>
        <v>0</v>
      </c>
    </row>
    <row r="52" spans="1:14" s="25" customFormat="1" hidden="1" x14ac:dyDescent="0.2">
      <c r="A52" s="26">
        <v>18011000</v>
      </c>
      <c r="B52" s="27" t="s">
        <v>115</v>
      </c>
      <c r="C52" s="28">
        <f t="shared" ref="C52" si="29">D52+E52</f>
        <v>16600</v>
      </c>
      <c r="D52" s="28">
        <v>16600</v>
      </c>
      <c r="E52" s="28">
        <v>0</v>
      </c>
      <c r="F52" s="28">
        <v>0</v>
      </c>
      <c r="G52" s="30">
        <f t="shared" ref="G52" si="30">H52+I52</f>
        <v>0</v>
      </c>
      <c r="H52" s="30">
        <v>0</v>
      </c>
      <c r="I52" s="30"/>
      <c r="J52" s="30"/>
      <c r="K52" s="30">
        <f t="shared" ref="K52" si="31">C52+G52</f>
        <v>16600</v>
      </c>
      <c r="L52" s="30">
        <f t="shared" ref="L52" si="32">D52+H52</f>
        <v>16600</v>
      </c>
      <c r="M52" s="30">
        <f t="shared" ref="M52" si="33">E52+I52</f>
        <v>0</v>
      </c>
      <c r="N52" s="30">
        <f t="shared" ref="N52" si="34">F52+J52</f>
        <v>0</v>
      </c>
    </row>
    <row r="53" spans="1:14" s="25" customFormat="1" ht="25.5" hidden="1" x14ac:dyDescent="0.2">
      <c r="A53" s="26">
        <v>18011100</v>
      </c>
      <c r="B53" s="27" t="s">
        <v>43</v>
      </c>
      <c r="C53" s="28">
        <f t="shared" si="28"/>
        <v>150000</v>
      </c>
      <c r="D53" s="28">
        <v>150000</v>
      </c>
      <c r="E53" s="28">
        <v>0</v>
      </c>
      <c r="F53" s="28">
        <v>0</v>
      </c>
      <c r="G53" s="30">
        <f t="shared" si="9"/>
        <v>0</v>
      </c>
      <c r="H53" s="30">
        <v>0</v>
      </c>
      <c r="I53" s="30"/>
      <c r="J53" s="30"/>
      <c r="K53" s="30">
        <f t="shared" si="4"/>
        <v>150000</v>
      </c>
      <c r="L53" s="30">
        <f t="shared" si="5"/>
        <v>150000</v>
      </c>
      <c r="M53" s="30">
        <f t="shared" si="6"/>
        <v>0</v>
      </c>
      <c r="N53" s="30">
        <f t="shared" si="7"/>
        <v>0</v>
      </c>
    </row>
    <row r="54" spans="1:14" s="32" customFormat="1" hidden="1" x14ac:dyDescent="0.2">
      <c r="A54" s="22">
        <v>18030000</v>
      </c>
      <c r="B54" s="23" t="s">
        <v>110</v>
      </c>
      <c r="C54" s="24">
        <f t="shared" si="28"/>
        <v>6800</v>
      </c>
      <c r="D54" s="24">
        <f t="shared" ref="D54:N54" si="35">D55</f>
        <v>6800</v>
      </c>
      <c r="E54" s="24">
        <f t="shared" si="35"/>
        <v>0</v>
      </c>
      <c r="F54" s="24">
        <f t="shared" si="35"/>
        <v>0</v>
      </c>
      <c r="G54" s="24">
        <f t="shared" si="35"/>
        <v>0</v>
      </c>
      <c r="H54" s="24">
        <f t="shared" si="35"/>
        <v>0</v>
      </c>
      <c r="I54" s="24">
        <f t="shared" si="35"/>
        <v>0</v>
      </c>
      <c r="J54" s="24">
        <f t="shared" si="35"/>
        <v>0</v>
      </c>
      <c r="K54" s="24">
        <f t="shared" si="35"/>
        <v>6800</v>
      </c>
      <c r="L54" s="24">
        <f t="shared" si="35"/>
        <v>6800</v>
      </c>
      <c r="M54" s="24">
        <f t="shared" si="35"/>
        <v>0</v>
      </c>
      <c r="N54" s="24">
        <f t="shared" si="35"/>
        <v>0</v>
      </c>
    </row>
    <row r="55" spans="1:14" s="25" customFormat="1" ht="25.5" hidden="1" x14ac:dyDescent="0.2">
      <c r="A55" s="26">
        <v>18030200</v>
      </c>
      <c r="B55" s="27" t="s">
        <v>107</v>
      </c>
      <c r="C55" s="28">
        <f t="shared" si="28"/>
        <v>6800</v>
      </c>
      <c r="D55" s="28">
        <v>6800</v>
      </c>
      <c r="E55" s="28">
        <v>0</v>
      </c>
      <c r="F55" s="28">
        <v>0</v>
      </c>
      <c r="G55" s="30">
        <f>H55+I55</f>
        <v>0</v>
      </c>
      <c r="H55" s="30">
        <v>0</v>
      </c>
      <c r="I55" s="30">
        <v>0</v>
      </c>
      <c r="J55" s="30">
        <v>0</v>
      </c>
      <c r="K55" s="30">
        <f t="shared" ref="K55" si="36">C55+G55</f>
        <v>6800</v>
      </c>
      <c r="L55" s="30">
        <f t="shared" ref="L55" si="37">D55+H55</f>
        <v>6800</v>
      </c>
      <c r="M55" s="30">
        <f t="shared" si="6"/>
        <v>0</v>
      </c>
      <c r="N55" s="30">
        <v>0</v>
      </c>
    </row>
    <row r="56" spans="1:14" s="25" customFormat="1" hidden="1" x14ac:dyDescent="0.2">
      <c r="A56" s="22">
        <v>18050000</v>
      </c>
      <c r="B56" s="23" t="s">
        <v>44</v>
      </c>
      <c r="C56" s="24">
        <f>C57+C58+C59</f>
        <v>38965133</v>
      </c>
      <c r="D56" s="24">
        <f t="shared" ref="D56:N56" si="38">D57+D58+D59</f>
        <v>38965133</v>
      </c>
      <c r="E56" s="24">
        <f t="shared" si="38"/>
        <v>0</v>
      </c>
      <c r="F56" s="24">
        <f t="shared" si="38"/>
        <v>0</v>
      </c>
      <c r="G56" s="24">
        <f t="shared" si="38"/>
        <v>0</v>
      </c>
      <c r="H56" s="24">
        <f t="shared" si="38"/>
        <v>0</v>
      </c>
      <c r="I56" s="24">
        <f t="shared" si="38"/>
        <v>0</v>
      </c>
      <c r="J56" s="24">
        <f t="shared" si="38"/>
        <v>0</v>
      </c>
      <c r="K56" s="24">
        <f t="shared" si="38"/>
        <v>38965133</v>
      </c>
      <c r="L56" s="24">
        <f t="shared" si="38"/>
        <v>38965133</v>
      </c>
      <c r="M56" s="24">
        <f t="shared" si="38"/>
        <v>0</v>
      </c>
      <c r="N56" s="24">
        <f t="shared" si="38"/>
        <v>0</v>
      </c>
    </row>
    <row r="57" spans="1:14" s="25" customFormat="1" hidden="1" x14ac:dyDescent="0.2">
      <c r="A57" s="26">
        <v>18050300</v>
      </c>
      <c r="B57" s="27" t="s">
        <v>45</v>
      </c>
      <c r="C57" s="28">
        <f t="shared" si="28"/>
        <v>1800000</v>
      </c>
      <c r="D57" s="28">
        <v>1800000</v>
      </c>
      <c r="E57" s="28">
        <v>0</v>
      </c>
      <c r="F57" s="28">
        <v>0</v>
      </c>
      <c r="G57" s="30">
        <f>H57+I57</f>
        <v>0</v>
      </c>
      <c r="H57" s="30">
        <v>0</v>
      </c>
      <c r="I57" s="30"/>
      <c r="J57" s="30"/>
      <c r="K57" s="30">
        <f t="shared" si="4"/>
        <v>1800000</v>
      </c>
      <c r="L57" s="30">
        <f t="shared" si="5"/>
        <v>1800000</v>
      </c>
      <c r="M57" s="30">
        <f t="shared" si="6"/>
        <v>0</v>
      </c>
      <c r="N57" s="30">
        <f t="shared" si="7"/>
        <v>0</v>
      </c>
    </row>
    <row r="58" spans="1:14" s="25" customFormat="1" hidden="1" x14ac:dyDescent="0.2">
      <c r="A58" s="26">
        <v>18050400</v>
      </c>
      <c r="B58" s="27" t="s">
        <v>46</v>
      </c>
      <c r="C58" s="28">
        <f t="shared" si="28"/>
        <v>18165133</v>
      </c>
      <c r="D58" s="28">
        <v>18165133</v>
      </c>
      <c r="E58" s="28">
        <v>0</v>
      </c>
      <c r="F58" s="28">
        <v>0</v>
      </c>
      <c r="G58" s="30">
        <f>H58+I58</f>
        <v>0</v>
      </c>
      <c r="H58" s="30">
        <v>0</v>
      </c>
      <c r="I58" s="30"/>
      <c r="J58" s="30"/>
      <c r="K58" s="30">
        <f t="shared" si="4"/>
        <v>18165133</v>
      </c>
      <c r="L58" s="30">
        <f t="shared" si="5"/>
        <v>18165133</v>
      </c>
      <c r="M58" s="30">
        <f t="shared" si="6"/>
        <v>0</v>
      </c>
      <c r="N58" s="30">
        <f t="shared" si="7"/>
        <v>0</v>
      </c>
    </row>
    <row r="59" spans="1:14" s="25" customFormat="1" ht="89.25" hidden="1" x14ac:dyDescent="0.2">
      <c r="A59" s="26">
        <v>18050500</v>
      </c>
      <c r="B59" s="27" t="s">
        <v>47</v>
      </c>
      <c r="C59" s="28">
        <f t="shared" si="28"/>
        <v>19000000</v>
      </c>
      <c r="D59" s="28">
        <v>19000000</v>
      </c>
      <c r="E59" s="28">
        <v>0</v>
      </c>
      <c r="F59" s="28">
        <v>0</v>
      </c>
      <c r="G59" s="30">
        <f t="shared" si="9"/>
        <v>0</v>
      </c>
      <c r="H59" s="30">
        <v>0</v>
      </c>
      <c r="I59" s="30"/>
      <c r="J59" s="30"/>
      <c r="K59" s="30">
        <f t="shared" si="4"/>
        <v>19000000</v>
      </c>
      <c r="L59" s="30">
        <f t="shared" si="5"/>
        <v>19000000</v>
      </c>
      <c r="M59" s="30">
        <f t="shared" si="6"/>
        <v>0</v>
      </c>
      <c r="N59" s="30">
        <f t="shared" si="7"/>
        <v>0</v>
      </c>
    </row>
    <row r="60" spans="1:14" s="25" customFormat="1" hidden="1" x14ac:dyDescent="0.2">
      <c r="A60" s="22">
        <v>19000000</v>
      </c>
      <c r="B60" s="23" t="s">
        <v>48</v>
      </c>
      <c r="C60" s="24">
        <f>C61</f>
        <v>978200</v>
      </c>
      <c r="D60" s="24">
        <v>0</v>
      </c>
      <c r="E60" s="24">
        <f t="shared" ref="E60:N60" si="39">E61</f>
        <v>978200</v>
      </c>
      <c r="F60" s="24">
        <f t="shared" si="39"/>
        <v>0</v>
      </c>
      <c r="G60" s="24">
        <f t="shared" si="39"/>
        <v>0</v>
      </c>
      <c r="H60" s="24"/>
      <c r="I60" s="24">
        <f t="shared" si="39"/>
        <v>0</v>
      </c>
      <c r="J60" s="24">
        <f t="shared" si="39"/>
        <v>0</v>
      </c>
      <c r="K60" s="24">
        <f t="shared" si="39"/>
        <v>978200</v>
      </c>
      <c r="L60" s="24">
        <f t="shared" si="39"/>
        <v>0</v>
      </c>
      <c r="M60" s="24">
        <f t="shared" si="39"/>
        <v>978200</v>
      </c>
      <c r="N60" s="24">
        <f t="shared" si="39"/>
        <v>0</v>
      </c>
    </row>
    <row r="61" spans="1:14" s="25" customFormat="1" hidden="1" x14ac:dyDescent="0.2">
      <c r="A61" s="22">
        <v>19010000</v>
      </c>
      <c r="B61" s="23" t="s">
        <v>49</v>
      </c>
      <c r="C61" s="24">
        <f>C62+C63+C64</f>
        <v>978200</v>
      </c>
      <c r="D61" s="24">
        <v>0</v>
      </c>
      <c r="E61" s="24">
        <f t="shared" ref="E61:N61" si="40">E62+E63+E64</f>
        <v>978200</v>
      </c>
      <c r="F61" s="24">
        <f t="shared" si="40"/>
        <v>0</v>
      </c>
      <c r="G61" s="24">
        <f t="shared" si="40"/>
        <v>0</v>
      </c>
      <c r="H61" s="24"/>
      <c r="I61" s="24">
        <f t="shared" si="40"/>
        <v>0</v>
      </c>
      <c r="J61" s="24">
        <f t="shared" si="40"/>
        <v>0</v>
      </c>
      <c r="K61" s="24">
        <f t="shared" si="40"/>
        <v>978200</v>
      </c>
      <c r="L61" s="24">
        <f t="shared" si="40"/>
        <v>0</v>
      </c>
      <c r="M61" s="24">
        <f t="shared" si="40"/>
        <v>978200</v>
      </c>
      <c r="N61" s="24">
        <f t="shared" si="40"/>
        <v>0</v>
      </c>
    </row>
    <row r="62" spans="1:14" s="25" customFormat="1" ht="89.25" hidden="1" x14ac:dyDescent="0.2">
      <c r="A62" s="26">
        <v>19010100</v>
      </c>
      <c r="B62" s="27" t="s">
        <v>50</v>
      </c>
      <c r="C62" s="28">
        <f t="shared" ref="C62:C64" si="41">D62+E62</f>
        <v>78000</v>
      </c>
      <c r="D62" s="28">
        <v>0</v>
      </c>
      <c r="E62" s="28">
        <v>78000</v>
      </c>
      <c r="F62" s="28">
        <v>0</v>
      </c>
      <c r="G62" s="30">
        <f t="shared" si="9"/>
        <v>0</v>
      </c>
      <c r="H62" s="30">
        <v>0</v>
      </c>
      <c r="I62" s="30"/>
      <c r="J62" s="30"/>
      <c r="K62" s="30">
        <f t="shared" si="4"/>
        <v>78000</v>
      </c>
      <c r="L62" s="30">
        <f t="shared" si="5"/>
        <v>0</v>
      </c>
      <c r="M62" s="30">
        <f t="shared" si="6"/>
        <v>78000</v>
      </c>
      <c r="N62" s="30">
        <f t="shared" si="7"/>
        <v>0</v>
      </c>
    </row>
    <row r="63" spans="1:14" s="25" customFormat="1" ht="29.25" hidden="1" customHeight="1" x14ac:dyDescent="0.2">
      <c r="A63" s="26">
        <v>19010200</v>
      </c>
      <c r="B63" s="27" t="s">
        <v>51</v>
      </c>
      <c r="C63" s="28">
        <f t="shared" si="41"/>
        <v>10200</v>
      </c>
      <c r="D63" s="28">
        <v>0</v>
      </c>
      <c r="E63" s="28">
        <v>10200</v>
      </c>
      <c r="F63" s="28">
        <v>0</v>
      </c>
      <c r="G63" s="28">
        <f t="shared" si="9"/>
        <v>0</v>
      </c>
      <c r="H63" s="28">
        <v>0</v>
      </c>
      <c r="I63" s="28"/>
      <c r="J63" s="28"/>
      <c r="K63" s="28">
        <f t="shared" si="4"/>
        <v>10200</v>
      </c>
      <c r="L63" s="28">
        <f t="shared" si="5"/>
        <v>0</v>
      </c>
      <c r="M63" s="28">
        <f t="shared" si="6"/>
        <v>10200</v>
      </c>
      <c r="N63" s="28">
        <f t="shared" si="7"/>
        <v>0</v>
      </c>
    </row>
    <row r="64" spans="1:14" s="25" customFormat="1" ht="51" hidden="1" customHeight="1" x14ac:dyDescent="0.2">
      <c r="A64" s="26">
        <v>19010300</v>
      </c>
      <c r="B64" s="27" t="s">
        <v>52</v>
      </c>
      <c r="C64" s="28">
        <f t="shared" si="41"/>
        <v>890000</v>
      </c>
      <c r="D64" s="28">
        <v>0</v>
      </c>
      <c r="E64" s="28">
        <v>890000</v>
      </c>
      <c r="F64" s="28">
        <v>0</v>
      </c>
      <c r="G64" s="28">
        <f t="shared" si="9"/>
        <v>0</v>
      </c>
      <c r="H64" s="28">
        <v>0</v>
      </c>
      <c r="I64" s="28"/>
      <c r="J64" s="28"/>
      <c r="K64" s="28">
        <f t="shared" si="4"/>
        <v>890000</v>
      </c>
      <c r="L64" s="28">
        <f t="shared" si="5"/>
        <v>0</v>
      </c>
      <c r="M64" s="28">
        <f t="shared" si="6"/>
        <v>890000</v>
      </c>
      <c r="N64" s="28">
        <f t="shared" si="7"/>
        <v>0</v>
      </c>
    </row>
    <row r="65" spans="1:14" s="25" customFormat="1" hidden="1" x14ac:dyDescent="0.2">
      <c r="A65" s="22">
        <v>20000000</v>
      </c>
      <c r="B65" s="23" t="s">
        <v>53</v>
      </c>
      <c r="C65" s="24">
        <f>C66+C72+C83+C88</f>
        <v>9784055</v>
      </c>
      <c r="D65" s="24">
        <f>D66+D72+D83+D88</f>
        <v>5097140</v>
      </c>
      <c r="E65" s="24">
        <f t="shared" ref="E65:N65" si="42">E66+E72+E83+E88</f>
        <v>4686915</v>
      </c>
      <c r="F65" s="24">
        <f t="shared" si="42"/>
        <v>0</v>
      </c>
      <c r="G65" s="24">
        <f t="shared" si="42"/>
        <v>0</v>
      </c>
      <c r="H65" s="24">
        <f t="shared" si="42"/>
        <v>0</v>
      </c>
      <c r="I65" s="24">
        <f t="shared" si="42"/>
        <v>0</v>
      </c>
      <c r="J65" s="24">
        <f t="shared" si="42"/>
        <v>0</v>
      </c>
      <c r="K65" s="24">
        <f t="shared" si="42"/>
        <v>9784055</v>
      </c>
      <c r="L65" s="24">
        <f t="shared" si="42"/>
        <v>5097140</v>
      </c>
      <c r="M65" s="24">
        <f t="shared" si="42"/>
        <v>4686915</v>
      </c>
      <c r="N65" s="24">
        <f t="shared" si="42"/>
        <v>0</v>
      </c>
    </row>
    <row r="66" spans="1:14" s="25" customFormat="1" ht="29.25" hidden="1" customHeight="1" x14ac:dyDescent="0.2">
      <c r="A66" s="22">
        <v>21000000</v>
      </c>
      <c r="B66" s="23" t="s">
        <v>54</v>
      </c>
      <c r="C66" s="24">
        <f>C67+C69</f>
        <v>618400</v>
      </c>
      <c r="D66" s="24">
        <f>D67+D69</f>
        <v>618400</v>
      </c>
      <c r="E66" s="24">
        <f t="shared" ref="E66:N66" si="43">E67+E69</f>
        <v>0</v>
      </c>
      <c r="F66" s="24">
        <f t="shared" si="43"/>
        <v>0</v>
      </c>
      <c r="G66" s="24">
        <f t="shared" si="43"/>
        <v>0</v>
      </c>
      <c r="H66" s="24">
        <f t="shared" si="43"/>
        <v>0</v>
      </c>
      <c r="I66" s="24">
        <f t="shared" si="43"/>
        <v>0</v>
      </c>
      <c r="J66" s="24">
        <f t="shared" si="43"/>
        <v>0</v>
      </c>
      <c r="K66" s="24">
        <f t="shared" si="43"/>
        <v>618400</v>
      </c>
      <c r="L66" s="24">
        <f t="shared" si="43"/>
        <v>618400</v>
      </c>
      <c r="M66" s="24">
        <f t="shared" si="43"/>
        <v>0</v>
      </c>
      <c r="N66" s="24">
        <f t="shared" si="43"/>
        <v>0</v>
      </c>
    </row>
    <row r="67" spans="1:14" s="25" customFormat="1" ht="111.75" hidden="1" customHeight="1" x14ac:dyDescent="0.2">
      <c r="A67" s="22">
        <v>21010000</v>
      </c>
      <c r="B67" s="23" t="s">
        <v>103</v>
      </c>
      <c r="C67" s="24">
        <f>C68</f>
        <v>56600</v>
      </c>
      <c r="D67" s="24">
        <f>D68</f>
        <v>56600</v>
      </c>
      <c r="E67" s="24">
        <f t="shared" ref="E67:N67" si="44">E68</f>
        <v>0</v>
      </c>
      <c r="F67" s="24">
        <f t="shared" si="44"/>
        <v>0</v>
      </c>
      <c r="G67" s="24">
        <f t="shared" si="44"/>
        <v>0</v>
      </c>
      <c r="H67" s="24">
        <f t="shared" si="44"/>
        <v>0</v>
      </c>
      <c r="I67" s="24">
        <f t="shared" si="44"/>
        <v>0</v>
      </c>
      <c r="J67" s="24">
        <f t="shared" si="44"/>
        <v>0</v>
      </c>
      <c r="K67" s="24">
        <f t="shared" si="44"/>
        <v>56600</v>
      </c>
      <c r="L67" s="24">
        <f t="shared" si="44"/>
        <v>56600</v>
      </c>
      <c r="M67" s="24">
        <f t="shared" si="44"/>
        <v>0</v>
      </c>
      <c r="N67" s="24">
        <f t="shared" si="44"/>
        <v>0</v>
      </c>
    </row>
    <row r="68" spans="1:14" s="25" customFormat="1" ht="51" hidden="1" x14ac:dyDescent="0.2">
      <c r="A68" s="26">
        <v>21010300</v>
      </c>
      <c r="B68" s="27" t="s">
        <v>55</v>
      </c>
      <c r="C68" s="28">
        <f t="shared" ref="C68" si="45">D68+E68</f>
        <v>56600</v>
      </c>
      <c r="D68" s="28">
        <v>56600</v>
      </c>
      <c r="E68" s="28">
        <v>0</v>
      </c>
      <c r="F68" s="28">
        <v>0</v>
      </c>
      <c r="G68" s="30">
        <f>H68+I68</f>
        <v>0</v>
      </c>
      <c r="H68" s="30">
        <v>0</v>
      </c>
      <c r="I68" s="30"/>
      <c r="J68" s="30"/>
      <c r="K68" s="30">
        <f t="shared" si="4"/>
        <v>56600</v>
      </c>
      <c r="L68" s="30">
        <f t="shared" si="5"/>
        <v>56600</v>
      </c>
      <c r="M68" s="30">
        <f t="shared" si="6"/>
        <v>0</v>
      </c>
      <c r="N68" s="30">
        <f t="shared" si="7"/>
        <v>0</v>
      </c>
    </row>
    <row r="69" spans="1:14" s="25" customFormat="1" hidden="1" x14ac:dyDescent="0.2">
      <c r="A69" s="22">
        <v>21080000</v>
      </c>
      <c r="B69" s="23" t="s">
        <v>56</v>
      </c>
      <c r="C69" s="24">
        <f>C70+C71</f>
        <v>561800</v>
      </c>
      <c r="D69" s="24">
        <f t="shared" ref="D69:N69" si="46">D70+D71</f>
        <v>561800</v>
      </c>
      <c r="E69" s="24">
        <f t="shared" si="46"/>
        <v>0</v>
      </c>
      <c r="F69" s="24">
        <f t="shared" si="46"/>
        <v>0</v>
      </c>
      <c r="G69" s="24">
        <f t="shared" si="46"/>
        <v>0</v>
      </c>
      <c r="H69" s="24">
        <f t="shared" si="46"/>
        <v>0</v>
      </c>
      <c r="I69" s="24">
        <f t="shared" si="46"/>
        <v>0</v>
      </c>
      <c r="J69" s="24">
        <f t="shared" si="46"/>
        <v>0</v>
      </c>
      <c r="K69" s="24">
        <f t="shared" si="46"/>
        <v>561800</v>
      </c>
      <c r="L69" s="24">
        <f t="shared" si="46"/>
        <v>561800</v>
      </c>
      <c r="M69" s="24">
        <f t="shared" si="46"/>
        <v>0</v>
      </c>
      <c r="N69" s="24">
        <f t="shared" si="46"/>
        <v>0</v>
      </c>
    </row>
    <row r="70" spans="1:14" s="25" customFormat="1" ht="25.5" hidden="1" x14ac:dyDescent="0.2">
      <c r="A70" s="26">
        <v>21081100</v>
      </c>
      <c r="B70" s="27" t="s">
        <v>57</v>
      </c>
      <c r="C70" s="28">
        <f t="shared" ref="C70:C71" si="47">D70+E70</f>
        <v>545000</v>
      </c>
      <c r="D70" s="28">
        <v>545000</v>
      </c>
      <c r="E70" s="28">
        <v>0</v>
      </c>
      <c r="F70" s="28">
        <v>0</v>
      </c>
      <c r="G70" s="30">
        <f>H70+I70</f>
        <v>0</v>
      </c>
      <c r="H70" s="30">
        <v>0</v>
      </c>
      <c r="I70" s="30"/>
      <c r="J70" s="30"/>
      <c r="K70" s="30">
        <f t="shared" si="4"/>
        <v>545000</v>
      </c>
      <c r="L70" s="30">
        <f t="shared" si="5"/>
        <v>545000</v>
      </c>
      <c r="M70" s="30">
        <f t="shared" si="6"/>
        <v>0</v>
      </c>
      <c r="N70" s="30">
        <f t="shared" si="7"/>
        <v>0</v>
      </c>
    </row>
    <row r="71" spans="1:14" s="25" customFormat="1" ht="49.5" hidden="1" customHeight="1" x14ac:dyDescent="0.2">
      <c r="A71" s="26">
        <v>21081500</v>
      </c>
      <c r="B71" s="27" t="s">
        <v>111</v>
      </c>
      <c r="C71" s="28">
        <f t="shared" si="47"/>
        <v>16800</v>
      </c>
      <c r="D71" s="28">
        <v>16800</v>
      </c>
      <c r="E71" s="28"/>
      <c r="F71" s="28"/>
      <c r="G71" s="30">
        <f>H71+I71</f>
        <v>0</v>
      </c>
      <c r="H71" s="30">
        <v>0</v>
      </c>
      <c r="I71" s="30"/>
      <c r="J71" s="30"/>
      <c r="K71" s="30">
        <f t="shared" ref="K71" si="48">C71+G71</f>
        <v>16800</v>
      </c>
      <c r="L71" s="30">
        <f t="shared" ref="L71" si="49">D71+H71</f>
        <v>16800</v>
      </c>
      <c r="M71" s="30">
        <f t="shared" ref="M71" si="50">E71+I71</f>
        <v>0</v>
      </c>
      <c r="N71" s="30">
        <f t="shared" ref="N71" si="51">F71+J71</f>
        <v>0</v>
      </c>
    </row>
    <row r="72" spans="1:14" s="25" customFormat="1" ht="38.25" hidden="1" x14ac:dyDescent="0.2">
      <c r="A72" s="22">
        <v>22000000</v>
      </c>
      <c r="B72" s="23" t="s">
        <v>58</v>
      </c>
      <c r="C72" s="24">
        <f>C73+C77+C79+C82</f>
        <v>3584190</v>
      </c>
      <c r="D72" s="24">
        <f>D73+D77+D79+D82</f>
        <v>3584190</v>
      </c>
      <c r="E72" s="24">
        <f t="shared" ref="E72:N72" si="52">E73+E77+E79+E82</f>
        <v>0</v>
      </c>
      <c r="F72" s="24">
        <f t="shared" si="52"/>
        <v>0</v>
      </c>
      <c r="G72" s="24">
        <f t="shared" si="52"/>
        <v>0</v>
      </c>
      <c r="H72" s="24">
        <f t="shared" si="52"/>
        <v>0</v>
      </c>
      <c r="I72" s="24">
        <f t="shared" si="52"/>
        <v>0</v>
      </c>
      <c r="J72" s="24">
        <f t="shared" si="52"/>
        <v>0</v>
      </c>
      <c r="K72" s="24">
        <f t="shared" si="52"/>
        <v>3584190</v>
      </c>
      <c r="L72" s="24">
        <f t="shared" si="52"/>
        <v>3584190</v>
      </c>
      <c r="M72" s="24">
        <f t="shared" si="52"/>
        <v>0</v>
      </c>
      <c r="N72" s="24">
        <f t="shared" si="52"/>
        <v>0</v>
      </c>
    </row>
    <row r="73" spans="1:14" s="25" customFormat="1" ht="25.5" hidden="1" x14ac:dyDescent="0.2">
      <c r="A73" s="22">
        <v>22010000</v>
      </c>
      <c r="B73" s="23" t="s">
        <v>59</v>
      </c>
      <c r="C73" s="24">
        <f>C74+C75+C76</f>
        <v>2900000</v>
      </c>
      <c r="D73" s="24">
        <f t="shared" ref="D73:N73" si="53">D74+D75+D76</f>
        <v>2900000</v>
      </c>
      <c r="E73" s="24">
        <f t="shared" si="53"/>
        <v>0</v>
      </c>
      <c r="F73" s="24">
        <f t="shared" si="53"/>
        <v>0</v>
      </c>
      <c r="G73" s="24">
        <f t="shared" si="53"/>
        <v>0</v>
      </c>
      <c r="H73" s="24">
        <f t="shared" si="53"/>
        <v>0</v>
      </c>
      <c r="I73" s="24">
        <f t="shared" si="53"/>
        <v>0</v>
      </c>
      <c r="J73" s="24">
        <f t="shared" si="53"/>
        <v>0</v>
      </c>
      <c r="K73" s="24">
        <f t="shared" si="53"/>
        <v>2900000</v>
      </c>
      <c r="L73" s="24">
        <f t="shared" si="53"/>
        <v>2900000</v>
      </c>
      <c r="M73" s="24">
        <f t="shared" si="53"/>
        <v>0</v>
      </c>
      <c r="N73" s="24">
        <f t="shared" si="53"/>
        <v>0</v>
      </c>
    </row>
    <row r="74" spans="1:14" s="25" customFormat="1" ht="56.25" hidden="1" customHeight="1" x14ac:dyDescent="0.2">
      <c r="A74" s="26">
        <v>22010300</v>
      </c>
      <c r="B74" s="27" t="s">
        <v>60</v>
      </c>
      <c r="C74" s="28">
        <f>D74+E74</f>
        <v>40000</v>
      </c>
      <c r="D74" s="28">
        <v>40000</v>
      </c>
      <c r="E74" s="28">
        <v>0</v>
      </c>
      <c r="F74" s="28">
        <v>0</v>
      </c>
      <c r="G74" s="30">
        <f t="shared" si="9"/>
        <v>0</v>
      </c>
      <c r="H74" s="30">
        <v>0</v>
      </c>
      <c r="I74" s="30"/>
      <c r="J74" s="30"/>
      <c r="K74" s="30">
        <f t="shared" si="4"/>
        <v>40000</v>
      </c>
      <c r="L74" s="30">
        <f t="shared" si="5"/>
        <v>40000</v>
      </c>
      <c r="M74" s="30">
        <f t="shared" si="6"/>
        <v>0</v>
      </c>
      <c r="N74" s="30">
        <f t="shared" si="7"/>
        <v>0</v>
      </c>
    </row>
    <row r="75" spans="1:14" s="25" customFormat="1" ht="27" hidden="1" customHeight="1" x14ac:dyDescent="0.2">
      <c r="A75" s="26">
        <v>22012500</v>
      </c>
      <c r="B75" s="27" t="s">
        <v>61</v>
      </c>
      <c r="C75" s="28">
        <f>D75+E75</f>
        <v>1400000</v>
      </c>
      <c r="D75" s="28">
        <v>1400000</v>
      </c>
      <c r="E75" s="28">
        <v>0</v>
      </c>
      <c r="F75" s="28">
        <v>0</v>
      </c>
      <c r="G75" s="30">
        <f t="shared" si="9"/>
        <v>0</v>
      </c>
      <c r="H75" s="30">
        <v>0</v>
      </c>
      <c r="I75" s="30"/>
      <c r="J75" s="30"/>
      <c r="K75" s="30">
        <f t="shared" si="4"/>
        <v>1400000</v>
      </c>
      <c r="L75" s="30">
        <f t="shared" si="5"/>
        <v>1400000</v>
      </c>
      <c r="M75" s="30">
        <f t="shared" si="6"/>
        <v>0</v>
      </c>
      <c r="N75" s="30">
        <f t="shared" si="7"/>
        <v>0</v>
      </c>
    </row>
    <row r="76" spans="1:14" s="25" customFormat="1" ht="41.25" hidden="1" customHeight="1" x14ac:dyDescent="0.2">
      <c r="A76" s="26">
        <v>22012600</v>
      </c>
      <c r="B76" s="27" t="s">
        <v>62</v>
      </c>
      <c r="C76" s="28">
        <f>D76+E76</f>
        <v>1460000</v>
      </c>
      <c r="D76" s="28">
        <v>1460000</v>
      </c>
      <c r="E76" s="28">
        <v>0</v>
      </c>
      <c r="F76" s="28">
        <v>0</v>
      </c>
      <c r="G76" s="30">
        <f>H76+I76</f>
        <v>0</v>
      </c>
      <c r="H76" s="30">
        <v>0</v>
      </c>
      <c r="I76" s="30"/>
      <c r="J76" s="30"/>
      <c r="K76" s="30">
        <f t="shared" si="4"/>
        <v>1460000</v>
      </c>
      <c r="L76" s="30">
        <f t="shared" si="5"/>
        <v>1460000</v>
      </c>
      <c r="M76" s="30">
        <f t="shared" si="6"/>
        <v>0</v>
      </c>
      <c r="N76" s="30">
        <f t="shared" si="7"/>
        <v>0</v>
      </c>
    </row>
    <row r="77" spans="1:14" s="25" customFormat="1" ht="51" hidden="1" x14ac:dyDescent="0.2">
      <c r="A77" s="22">
        <v>22080000</v>
      </c>
      <c r="B77" s="23" t="s">
        <v>63</v>
      </c>
      <c r="C77" s="24">
        <f>C78</f>
        <v>267000</v>
      </c>
      <c r="D77" s="24">
        <f t="shared" ref="D77:N77" si="54">D78</f>
        <v>267000</v>
      </c>
      <c r="E77" s="24">
        <f t="shared" si="54"/>
        <v>0</v>
      </c>
      <c r="F77" s="24">
        <f t="shared" si="54"/>
        <v>0</v>
      </c>
      <c r="G77" s="24">
        <f t="shared" si="54"/>
        <v>0</v>
      </c>
      <c r="H77" s="24">
        <f t="shared" si="54"/>
        <v>0</v>
      </c>
      <c r="I77" s="24">
        <f t="shared" si="54"/>
        <v>0</v>
      </c>
      <c r="J77" s="24">
        <f t="shared" si="54"/>
        <v>0</v>
      </c>
      <c r="K77" s="24">
        <f t="shared" si="54"/>
        <v>267000</v>
      </c>
      <c r="L77" s="24">
        <f t="shared" si="54"/>
        <v>267000</v>
      </c>
      <c r="M77" s="24">
        <f t="shared" si="54"/>
        <v>0</v>
      </c>
      <c r="N77" s="24">
        <f t="shared" si="54"/>
        <v>0</v>
      </c>
    </row>
    <row r="78" spans="1:14" s="25" customFormat="1" ht="51" hidden="1" x14ac:dyDescent="0.2">
      <c r="A78" s="26">
        <v>22080400</v>
      </c>
      <c r="B78" s="27" t="s">
        <v>64</v>
      </c>
      <c r="C78" s="28">
        <f t="shared" ref="C78" si="55">D78+E78</f>
        <v>267000</v>
      </c>
      <c r="D78" s="28">
        <v>267000</v>
      </c>
      <c r="E78" s="28">
        <v>0</v>
      </c>
      <c r="F78" s="28">
        <v>0</v>
      </c>
      <c r="G78" s="30">
        <f t="shared" si="9"/>
        <v>0</v>
      </c>
      <c r="H78" s="30">
        <v>0</v>
      </c>
      <c r="I78" s="30"/>
      <c r="J78" s="30"/>
      <c r="K78" s="30">
        <f t="shared" si="4"/>
        <v>267000</v>
      </c>
      <c r="L78" s="30">
        <f t="shared" si="5"/>
        <v>267000</v>
      </c>
      <c r="M78" s="30">
        <f t="shared" si="6"/>
        <v>0</v>
      </c>
      <c r="N78" s="30">
        <f t="shared" si="7"/>
        <v>0</v>
      </c>
    </row>
    <row r="79" spans="1:14" s="25" customFormat="1" ht="21.75" hidden="1" customHeight="1" x14ac:dyDescent="0.2">
      <c r="A79" s="22">
        <v>22090000</v>
      </c>
      <c r="B79" s="23" t="s">
        <v>65</v>
      </c>
      <c r="C79" s="24">
        <f>C80+C81</f>
        <v>384000</v>
      </c>
      <c r="D79" s="24">
        <f t="shared" ref="D79:N79" si="56">D80+D81</f>
        <v>384000</v>
      </c>
      <c r="E79" s="24">
        <f t="shared" si="56"/>
        <v>0</v>
      </c>
      <c r="F79" s="24">
        <f t="shared" si="56"/>
        <v>0</v>
      </c>
      <c r="G79" s="24">
        <f t="shared" si="56"/>
        <v>0</v>
      </c>
      <c r="H79" s="24">
        <f t="shared" si="56"/>
        <v>0</v>
      </c>
      <c r="I79" s="24">
        <f t="shared" si="56"/>
        <v>0</v>
      </c>
      <c r="J79" s="24">
        <f t="shared" si="56"/>
        <v>0</v>
      </c>
      <c r="K79" s="24">
        <f t="shared" si="56"/>
        <v>384000</v>
      </c>
      <c r="L79" s="24">
        <f t="shared" si="56"/>
        <v>384000</v>
      </c>
      <c r="M79" s="24">
        <f t="shared" si="56"/>
        <v>0</v>
      </c>
      <c r="N79" s="24">
        <f t="shared" si="56"/>
        <v>0</v>
      </c>
    </row>
    <row r="80" spans="1:14" s="25" customFormat="1" ht="63" hidden="1" customHeight="1" x14ac:dyDescent="0.2">
      <c r="A80" s="26">
        <v>22090100</v>
      </c>
      <c r="B80" s="27" t="s">
        <v>66</v>
      </c>
      <c r="C80" s="28">
        <f t="shared" ref="C80:C81" si="57">D80+E80</f>
        <v>350000</v>
      </c>
      <c r="D80" s="28">
        <v>350000</v>
      </c>
      <c r="E80" s="28">
        <v>0</v>
      </c>
      <c r="F80" s="28">
        <v>0</v>
      </c>
      <c r="G80" s="30">
        <f>H80+I80</f>
        <v>0</v>
      </c>
      <c r="H80" s="30">
        <v>0</v>
      </c>
      <c r="I80" s="30"/>
      <c r="J80" s="30"/>
      <c r="K80" s="30">
        <f t="shared" si="4"/>
        <v>350000</v>
      </c>
      <c r="L80" s="30">
        <f t="shared" si="5"/>
        <v>350000</v>
      </c>
      <c r="M80" s="30">
        <f t="shared" si="6"/>
        <v>0</v>
      </c>
      <c r="N80" s="30">
        <f t="shared" si="7"/>
        <v>0</v>
      </c>
    </row>
    <row r="81" spans="1:14" s="25" customFormat="1" ht="51" hidden="1" x14ac:dyDescent="0.2">
      <c r="A81" s="26">
        <v>22090400</v>
      </c>
      <c r="B81" s="27" t="s">
        <v>67</v>
      </c>
      <c r="C81" s="28">
        <f t="shared" si="57"/>
        <v>34000</v>
      </c>
      <c r="D81" s="28">
        <v>34000</v>
      </c>
      <c r="E81" s="28">
        <v>0</v>
      </c>
      <c r="F81" s="28">
        <v>0</v>
      </c>
      <c r="G81" s="30">
        <f>H81+I81</f>
        <v>0</v>
      </c>
      <c r="H81" s="30">
        <v>0</v>
      </c>
      <c r="I81" s="30"/>
      <c r="J81" s="30"/>
      <c r="K81" s="30">
        <f t="shared" si="4"/>
        <v>34000</v>
      </c>
      <c r="L81" s="30">
        <f t="shared" si="5"/>
        <v>34000</v>
      </c>
      <c r="M81" s="30">
        <f t="shared" si="6"/>
        <v>0</v>
      </c>
      <c r="N81" s="30">
        <f t="shared" si="7"/>
        <v>0</v>
      </c>
    </row>
    <row r="82" spans="1:14" s="25" customFormat="1" hidden="1" x14ac:dyDescent="0.2">
      <c r="A82" s="26">
        <v>22130000</v>
      </c>
      <c r="B82" s="27" t="s">
        <v>108</v>
      </c>
      <c r="C82" s="28">
        <f>D82+E82</f>
        <v>33190</v>
      </c>
      <c r="D82" s="28">
        <v>33190</v>
      </c>
      <c r="E82" s="28">
        <v>0</v>
      </c>
      <c r="F82" s="28">
        <v>0</v>
      </c>
      <c r="G82" s="30">
        <f>H82+I82</f>
        <v>0</v>
      </c>
      <c r="H82" s="30"/>
      <c r="I82" s="30"/>
      <c r="J82" s="30"/>
      <c r="K82" s="30">
        <f t="shared" ref="K82" si="58">C82+G82</f>
        <v>33190</v>
      </c>
      <c r="L82" s="30">
        <f t="shared" ref="L82" si="59">D82+H82</f>
        <v>33190</v>
      </c>
      <c r="M82" s="30"/>
      <c r="N82" s="30"/>
    </row>
    <row r="83" spans="1:14" s="25" customFormat="1" ht="18.75" hidden="1" customHeight="1" x14ac:dyDescent="0.2">
      <c r="A83" s="22">
        <v>24000000</v>
      </c>
      <c r="B83" s="23" t="s">
        <v>68</v>
      </c>
      <c r="C83" s="24">
        <f>C84</f>
        <v>948250</v>
      </c>
      <c r="D83" s="24">
        <f t="shared" ref="D83:N83" si="60">D84</f>
        <v>894550</v>
      </c>
      <c r="E83" s="24">
        <f t="shared" si="60"/>
        <v>53700</v>
      </c>
      <c r="F83" s="24">
        <f t="shared" si="60"/>
        <v>0</v>
      </c>
      <c r="G83" s="24">
        <f t="shared" si="60"/>
        <v>0</v>
      </c>
      <c r="H83" s="24">
        <f t="shared" si="60"/>
        <v>0</v>
      </c>
      <c r="I83" s="24">
        <f t="shared" si="60"/>
        <v>0</v>
      </c>
      <c r="J83" s="24">
        <f t="shared" si="60"/>
        <v>0</v>
      </c>
      <c r="K83" s="24">
        <f t="shared" si="60"/>
        <v>948250</v>
      </c>
      <c r="L83" s="24">
        <f t="shared" si="60"/>
        <v>894550</v>
      </c>
      <c r="M83" s="24">
        <f t="shared" si="60"/>
        <v>53700</v>
      </c>
      <c r="N83" s="24">
        <f t="shared" si="60"/>
        <v>0</v>
      </c>
    </row>
    <row r="84" spans="1:14" s="25" customFormat="1" hidden="1" x14ac:dyDescent="0.2">
      <c r="A84" s="22">
        <v>24060000</v>
      </c>
      <c r="B84" s="23" t="s">
        <v>56</v>
      </c>
      <c r="C84" s="24">
        <f>C85+C86+C87</f>
        <v>948250</v>
      </c>
      <c r="D84" s="24">
        <f t="shared" ref="D84:N84" si="61">D85+D86+D87</f>
        <v>894550</v>
      </c>
      <c r="E84" s="24">
        <f t="shared" si="61"/>
        <v>53700</v>
      </c>
      <c r="F84" s="24">
        <f t="shared" si="61"/>
        <v>0</v>
      </c>
      <c r="G84" s="24">
        <f t="shared" si="61"/>
        <v>0</v>
      </c>
      <c r="H84" s="24">
        <f t="shared" si="61"/>
        <v>0</v>
      </c>
      <c r="I84" s="24">
        <f t="shared" si="61"/>
        <v>0</v>
      </c>
      <c r="J84" s="24">
        <f t="shared" si="61"/>
        <v>0</v>
      </c>
      <c r="K84" s="24">
        <f t="shared" si="61"/>
        <v>948250</v>
      </c>
      <c r="L84" s="24">
        <f t="shared" si="61"/>
        <v>894550</v>
      </c>
      <c r="M84" s="24">
        <f t="shared" si="61"/>
        <v>53700</v>
      </c>
      <c r="N84" s="24">
        <f t="shared" si="61"/>
        <v>0</v>
      </c>
    </row>
    <row r="85" spans="1:14" s="25" customFormat="1" ht="18" hidden="1" customHeight="1" x14ac:dyDescent="0.2">
      <c r="A85" s="26">
        <v>24060300</v>
      </c>
      <c r="B85" s="27" t="s">
        <v>56</v>
      </c>
      <c r="C85" s="28">
        <f t="shared" ref="C85:C86" si="62">D85+E85</f>
        <v>891550</v>
      </c>
      <c r="D85" s="28">
        <v>891550</v>
      </c>
      <c r="E85" s="28">
        <v>0</v>
      </c>
      <c r="F85" s="28">
        <v>0</v>
      </c>
      <c r="G85" s="30">
        <f>H85+I85</f>
        <v>0</v>
      </c>
      <c r="H85" s="30">
        <v>0</v>
      </c>
      <c r="I85" s="30"/>
      <c r="J85" s="30"/>
      <c r="K85" s="30">
        <f t="shared" si="4"/>
        <v>891550</v>
      </c>
      <c r="L85" s="30">
        <f t="shared" si="5"/>
        <v>891550</v>
      </c>
      <c r="M85" s="30">
        <f t="shared" si="6"/>
        <v>0</v>
      </c>
      <c r="N85" s="30">
        <f t="shared" si="7"/>
        <v>0</v>
      </c>
    </row>
    <row r="86" spans="1:14" s="25" customFormat="1" ht="63.75" hidden="1" x14ac:dyDescent="0.2">
      <c r="A86" s="26">
        <v>24062100</v>
      </c>
      <c r="B86" s="27" t="s">
        <v>69</v>
      </c>
      <c r="C86" s="28">
        <f t="shared" si="62"/>
        <v>53700</v>
      </c>
      <c r="D86" s="28">
        <v>0</v>
      </c>
      <c r="E86" s="28">
        <v>53700</v>
      </c>
      <c r="F86" s="28">
        <v>0</v>
      </c>
      <c r="G86" s="28">
        <f t="shared" si="9"/>
        <v>0</v>
      </c>
      <c r="H86" s="28">
        <v>0</v>
      </c>
      <c r="I86" s="28"/>
      <c r="J86" s="28"/>
      <c r="K86" s="28">
        <f t="shared" ref="K86:K120" si="63">C86+G86</f>
        <v>53700</v>
      </c>
      <c r="L86" s="28">
        <f t="shared" ref="L86:L120" si="64">D86+H86</f>
        <v>0</v>
      </c>
      <c r="M86" s="28">
        <f t="shared" ref="M86:M120" si="65">E86+I86</f>
        <v>53700</v>
      </c>
      <c r="N86" s="28">
        <f t="shared" ref="N86:N120" si="66">F86+J86</f>
        <v>0</v>
      </c>
    </row>
    <row r="87" spans="1:14" s="25" customFormat="1" ht="25.5" hidden="1" x14ac:dyDescent="0.2">
      <c r="A87" s="26">
        <v>24062200</v>
      </c>
      <c r="B87" s="27" t="s">
        <v>109</v>
      </c>
      <c r="C87" s="28">
        <f>E87+D87</f>
        <v>3000</v>
      </c>
      <c r="D87" s="28">
        <v>3000</v>
      </c>
      <c r="E87" s="28">
        <v>0</v>
      </c>
      <c r="F87" s="28">
        <v>0</v>
      </c>
      <c r="G87" s="30">
        <f>H87+I87</f>
        <v>0</v>
      </c>
      <c r="H87" s="30">
        <v>0</v>
      </c>
      <c r="I87" s="30"/>
      <c r="J87" s="30"/>
      <c r="K87" s="30">
        <f t="shared" ref="K87" si="67">C87+G87</f>
        <v>3000</v>
      </c>
      <c r="L87" s="30">
        <f t="shared" ref="L87" si="68">D87+H87</f>
        <v>3000</v>
      </c>
      <c r="M87" s="30">
        <f t="shared" ref="M87" si="69">E87+I87</f>
        <v>0</v>
      </c>
      <c r="N87" s="30">
        <f t="shared" ref="N87" si="70">F87+J87</f>
        <v>0</v>
      </c>
    </row>
    <row r="88" spans="1:14" s="25" customFormat="1" ht="25.5" hidden="1" x14ac:dyDescent="0.2">
      <c r="A88" s="22">
        <v>25000000</v>
      </c>
      <c r="B88" s="23" t="s">
        <v>70</v>
      </c>
      <c r="C88" s="24">
        <f>C89</f>
        <v>4633215</v>
      </c>
      <c r="D88" s="24">
        <f t="shared" ref="D88:N88" si="71">D89</f>
        <v>0</v>
      </c>
      <c r="E88" s="24">
        <f t="shared" si="71"/>
        <v>4633215</v>
      </c>
      <c r="F88" s="24">
        <f t="shared" si="71"/>
        <v>0</v>
      </c>
      <c r="G88" s="24">
        <f t="shared" si="71"/>
        <v>0</v>
      </c>
      <c r="H88" s="24">
        <f t="shared" si="71"/>
        <v>0</v>
      </c>
      <c r="I88" s="24">
        <f t="shared" si="71"/>
        <v>0</v>
      </c>
      <c r="J88" s="24">
        <f t="shared" si="71"/>
        <v>0</v>
      </c>
      <c r="K88" s="24">
        <f t="shared" si="71"/>
        <v>4633215</v>
      </c>
      <c r="L88" s="24">
        <f t="shared" si="71"/>
        <v>0</v>
      </c>
      <c r="M88" s="24">
        <f t="shared" si="71"/>
        <v>4633215</v>
      </c>
      <c r="N88" s="24">
        <f t="shared" si="71"/>
        <v>0</v>
      </c>
    </row>
    <row r="89" spans="1:14" s="25" customFormat="1" ht="38.25" hidden="1" x14ac:dyDescent="0.2">
      <c r="A89" s="22">
        <v>25010000</v>
      </c>
      <c r="B89" s="23" t="s">
        <v>71</v>
      </c>
      <c r="C89" s="24">
        <f>C90+C91+C92+C93</f>
        <v>4633215</v>
      </c>
      <c r="D89" s="24">
        <f t="shared" ref="D89:N89" si="72">D90+D91+D92+D93</f>
        <v>0</v>
      </c>
      <c r="E89" s="24">
        <f t="shared" si="72"/>
        <v>4633215</v>
      </c>
      <c r="F89" s="24">
        <f t="shared" si="72"/>
        <v>0</v>
      </c>
      <c r="G89" s="24">
        <f t="shared" si="72"/>
        <v>0</v>
      </c>
      <c r="H89" s="24">
        <f t="shared" si="72"/>
        <v>0</v>
      </c>
      <c r="I89" s="24">
        <f t="shared" si="72"/>
        <v>0</v>
      </c>
      <c r="J89" s="24">
        <f t="shared" si="72"/>
        <v>0</v>
      </c>
      <c r="K89" s="24">
        <f t="shared" si="72"/>
        <v>4633215</v>
      </c>
      <c r="L89" s="24">
        <f t="shared" si="72"/>
        <v>0</v>
      </c>
      <c r="M89" s="24">
        <f t="shared" si="72"/>
        <v>4633215</v>
      </c>
      <c r="N89" s="24">
        <f t="shared" si="72"/>
        <v>0</v>
      </c>
    </row>
    <row r="90" spans="1:14" s="25" customFormat="1" ht="38.25" hidden="1" x14ac:dyDescent="0.2">
      <c r="A90" s="26">
        <v>25010100</v>
      </c>
      <c r="B90" s="27" t="s">
        <v>72</v>
      </c>
      <c r="C90" s="28">
        <f t="shared" ref="C90:C93" si="73">D90+E90</f>
        <v>2460338</v>
      </c>
      <c r="D90" s="28">
        <v>0</v>
      </c>
      <c r="E90" s="28">
        <v>2460338</v>
      </c>
      <c r="F90" s="28">
        <v>0</v>
      </c>
      <c r="G90" s="30">
        <f t="shared" ref="G90:G121" si="74">H90+I90</f>
        <v>0</v>
      </c>
      <c r="H90" s="30">
        <v>0</v>
      </c>
      <c r="I90" s="30"/>
      <c r="J90" s="30"/>
      <c r="K90" s="30">
        <f t="shared" si="63"/>
        <v>2460338</v>
      </c>
      <c r="L90" s="30">
        <f t="shared" si="64"/>
        <v>0</v>
      </c>
      <c r="M90" s="30">
        <f t="shared" si="65"/>
        <v>2460338</v>
      </c>
      <c r="N90" s="30">
        <f t="shared" si="66"/>
        <v>0</v>
      </c>
    </row>
    <row r="91" spans="1:14" s="25" customFormat="1" ht="25.5" hidden="1" x14ac:dyDescent="0.2">
      <c r="A91" s="26">
        <v>25010200</v>
      </c>
      <c r="B91" s="27" t="s">
        <v>73</v>
      </c>
      <c r="C91" s="28">
        <f t="shared" si="73"/>
        <v>2052854</v>
      </c>
      <c r="D91" s="28">
        <v>0</v>
      </c>
      <c r="E91" s="28">
        <v>2052854</v>
      </c>
      <c r="F91" s="28">
        <v>0</v>
      </c>
      <c r="G91" s="30">
        <f t="shared" si="74"/>
        <v>0</v>
      </c>
      <c r="H91" s="30">
        <v>0</v>
      </c>
      <c r="I91" s="30"/>
      <c r="J91" s="30"/>
      <c r="K91" s="30">
        <f t="shared" si="63"/>
        <v>2052854</v>
      </c>
      <c r="L91" s="30">
        <f t="shared" si="64"/>
        <v>0</v>
      </c>
      <c r="M91" s="30">
        <f t="shared" si="65"/>
        <v>2052854</v>
      </c>
      <c r="N91" s="30">
        <f t="shared" si="66"/>
        <v>0</v>
      </c>
    </row>
    <row r="92" spans="1:14" s="25" customFormat="1" ht="51" hidden="1" x14ac:dyDescent="0.2">
      <c r="A92" s="26">
        <v>25010300</v>
      </c>
      <c r="B92" s="27" t="s">
        <v>74</v>
      </c>
      <c r="C92" s="28">
        <f t="shared" si="73"/>
        <v>15023</v>
      </c>
      <c r="D92" s="28">
        <v>0</v>
      </c>
      <c r="E92" s="28">
        <v>15023</v>
      </c>
      <c r="F92" s="28">
        <v>0</v>
      </c>
      <c r="G92" s="30">
        <f t="shared" si="74"/>
        <v>0</v>
      </c>
      <c r="H92" s="30">
        <v>0</v>
      </c>
      <c r="I92" s="30"/>
      <c r="J92" s="30"/>
      <c r="K92" s="30">
        <f t="shared" si="63"/>
        <v>15023</v>
      </c>
      <c r="L92" s="30">
        <f t="shared" si="64"/>
        <v>0</v>
      </c>
      <c r="M92" s="30">
        <f t="shared" si="65"/>
        <v>15023</v>
      </c>
      <c r="N92" s="30">
        <f t="shared" si="66"/>
        <v>0</v>
      </c>
    </row>
    <row r="93" spans="1:14" s="25" customFormat="1" ht="38.25" hidden="1" x14ac:dyDescent="0.2">
      <c r="A93" s="26">
        <v>25010400</v>
      </c>
      <c r="B93" s="27" t="s">
        <v>75</v>
      </c>
      <c r="C93" s="28">
        <f t="shared" si="73"/>
        <v>105000</v>
      </c>
      <c r="D93" s="28">
        <v>0</v>
      </c>
      <c r="E93" s="28">
        <v>105000</v>
      </c>
      <c r="F93" s="28">
        <v>0</v>
      </c>
      <c r="G93" s="30">
        <f t="shared" si="74"/>
        <v>0</v>
      </c>
      <c r="H93" s="30">
        <v>0</v>
      </c>
      <c r="I93" s="30"/>
      <c r="J93" s="30"/>
      <c r="K93" s="30">
        <f t="shared" si="63"/>
        <v>105000</v>
      </c>
      <c r="L93" s="30">
        <f t="shared" si="64"/>
        <v>0</v>
      </c>
      <c r="M93" s="30">
        <f t="shared" si="65"/>
        <v>105000</v>
      </c>
      <c r="N93" s="30">
        <f t="shared" si="66"/>
        <v>0</v>
      </c>
    </row>
    <row r="94" spans="1:14" s="25" customFormat="1" ht="22.5" hidden="1" customHeight="1" x14ac:dyDescent="0.2">
      <c r="A94" s="22">
        <v>30000000</v>
      </c>
      <c r="B94" s="23" t="s">
        <v>76</v>
      </c>
      <c r="C94" s="24">
        <f>C95+C97</f>
        <v>2189884</v>
      </c>
      <c r="D94" s="24">
        <f t="shared" ref="D94:N94" si="75">D95+D97</f>
        <v>0</v>
      </c>
      <c r="E94" s="24">
        <f t="shared" si="75"/>
        <v>2189884</v>
      </c>
      <c r="F94" s="24">
        <f t="shared" si="75"/>
        <v>2189884</v>
      </c>
      <c r="G94" s="24">
        <f t="shared" si="75"/>
        <v>0</v>
      </c>
      <c r="H94" s="24">
        <f t="shared" si="75"/>
        <v>0</v>
      </c>
      <c r="I94" s="24">
        <f t="shared" si="75"/>
        <v>0</v>
      </c>
      <c r="J94" s="24">
        <f t="shared" si="75"/>
        <v>0</v>
      </c>
      <c r="K94" s="24">
        <f t="shared" si="75"/>
        <v>2189884</v>
      </c>
      <c r="L94" s="24">
        <f t="shared" si="75"/>
        <v>0</v>
      </c>
      <c r="M94" s="24">
        <f t="shared" si="75"/>
        <v>2189884</v>
      </c>
      <c r="N94" s="24">
        <f t="shared" si="75"/>
        <v>2189884</v>
      </c>
    </row>
    <row r="95" spans="1:14" s="25" customFormat="1" ht="25.5" hidden="1" x14ac:dyDescent="0.2">
      <c r="A95" s="22">
        <v>31000000</v>
      </c>
      <c r="B95" s="23" t="s">
        <v>77</v>
      </c>
      <c r="C95" s="24">
        <f>C96</f>
        <v>120000</v>
      </c>
      <c r="D95" s="24">
        <f t="shared" ref="D95:N95" si="76">D96</f>
        <v>0</v>
      </c>
      <c r="E95" s="24">
        <f t="shared" si="76"/>
        <v>120000</v>
      </c>
      <c r="F95" s="24">
        <f t="shared" si="76"/>
        <v>120000</v>
      </c>
      <c r="G95" s="24">
        <f t="shared" si="76"/>
        <v>0</v>
      </c>
      <c r="H95" s="24">
        <f t="shared" si="76"/>
        <v>0</v>
      </c>
      <c r="I95" s="24">
        <f>I96</f>
        <v>0</v>
      </c>
      <c r="J95" s="24">
        <f>J96</f>
        <v>0</v>
      </c>
      <c r="K95" s="24">
        <f t="shared" si="76"/>
        <v>120000</v>
      </c>
      <c r="L95" s="24">
        <f t="shared" si="76"/>
        <v>0</v>
      </c>
      <c r="M95" s="24">
        <f t="shared" si="76"/>
        <v>120000</v>
      </c>
      <c r="N95" s="24">
        <f t="shared" si="76"/>
        <v>120000</v>
      </c>
    </row>
    <row r="96" spans="1:14" s="25" customFormat="1" ht="38.25" hidden="1" customHeight="1" x14ac:dyDescent="0.2">
      <c r="A96" s="26">
        <v>31030000</v>
      </c>
      <c r="B96" s="27" t="s">
        <v>78</v>
      </c>
      <c r="C96" s="28">
        <f>D96+E96</f>
        <v>120000</v>
      </c>
      <c r="D96" s="28">
        <v>0</v>
      </c>
      <c r="E96" s="28">
        <v>120000</v>
      </c>
      <c r="F96" s="28">
        <v>120000</v>
      </c>
      <c r="G96" s="30">
        <f>H947+I96</f>
        <v>0</v>
      </c>
      <c r="H96" s="30">
        <v>0</v>
      </c>
      <c r="I96" s="30">
        <v>0</v>
      </c>
      <c r="J96" s="30">
        <v>0</v>
      </c>
      <c r="K96" s="30">
        <f t="shared" si="63"/>
        <v>120000</v>
      </c>
      <c r="L96" s="30">
        <f t="shared" si="64"/>
        <v>0</v>
      </c>
      <c r="M96" s="30">
        <f>E96+I96</f>
        <v>120000</v>
      </c>
      <c r="N96" s="30">
        <f>F96+J96</f>
        <v>120000</v>
      </c>
    </row>
    <row r="97" spans="1:14" s="25" customFormat="1" ht="27" hidden="1" customHeight="1" x14ac:dyDescent="0.2">
      <c r="A97" s="22">
        <v>33000000</v>
      </c>
      <c r="B97" s="23" t="s">
        <v>79</v>
      </c>
      <c r="C97" s="24">
        <f>C98</f>
        <v>2069884</v>
      </c>
      <c r="D97" s="24">
        <f t="shared" ref="D97:N97" si="77">D98</f>
        <v>0</v>
      </c>
      <c r="E97" s="24">
        <f t="shared" si="77"/>
        <v>2069884</v>
      </c>
      <c r="F97" s="24">
        <f t="shared" si="77"/>
        <v>2069884</v>
      </c>
      <c r="G97" s="24">
        <f t="shared" si="77"/>
        <v>0</v>
      </c>
      <c r="H97" s="24">
        <f t="shared" si="77"/>
        <v>0</v>
      </c>
      <c r="I97" s="24">
        <f t="shared" si="77"/>
        <v>0</v>
      </c>
      <c r="J97" s="24">
        <f t="shared" si="77"/>
        <v>0</v>
      </c>
      <c r="K97" s="24">
        <f t="shared" si="77"/>
        <v>2069884</v>
      </c>
      <c r="L97" s="24">
        <f t="shared" si="77"/>
        <v>0</v>
      </c>
      <c r="M97" s="24">
        <f t="shared" si="77"/>
        <v>2069884</v>
      </c>
      <c r="N97" s="24">
        <f t="shared" si="77"/>
        <v>2069884</v>
      </c>
    </row>
    <row r="98" spans="1:14" s="25" customFormat="1" hidden="1" x14ac:dyDescent="0.2">
      <c r="A98" s="22">
        <v>33010000</v>
      </c>
      <c r="B98" s="23" t="s">
        <v>80</v>
      </c>
      <c r="C98" s="24">
        <f>C99+C100</f>
        <v>2069884</v>
      </c>
      <c r="D98" s="24">
        <f t="shared" ref="D98:N98" si="78">D99+D100</f>
        <v>0</v>
      </c>
      <c r="E98" s="24">
        <f>E99+E100</f>
        <v>2069884</v>
      </c>
      <c r="F98" s="24">
        <f>F99+F100</f>
        <v>2069884</v>
      </c>
      <c r="G98" s="24">
        <f t="shared" si="78"/>
        <v>0</v>
      </c>
      <c r="H98" s="24">
        <f t="shared" si="78"/>
        <v>0</v>
      </c>
      <c r="I98" s="24">
        <f t="shared" si="78"/>
        <v>0</v>
      </c>
      <c r="J98" s="24">
        <f t="shared" si="78"/>
        <v>0</v>
      </c>
      <c r="K98" s="24">
        <f t="shared" si="78"/>
        <v>2069884</v>
      </c>
      <c r="L98" s="24">
        <f t="shared" si="78"/>
        <v>0</v>
      </c>
      <c r="M98" s="24">
        <f t="shared" si="78"/>
        <v>2069884</v>
      </c>
      <c r="N98" s="24">
        <f t="shared" si="78"/>
        <v>2069884</v>
      </c>
    </row>
    <row r="99" spans="1:14" s="25" customFormat="1" ht="76.5" hidden="1" x14ac:dyDescent="0.2">
      <c r="A99" s="26">
        <v>33010100</v>
      </c>
      <c r="B99" s="27" t="s">
        <v>81</v>
      </c>
      <c r="C99" s="28">
        <f t="shared" ref="C99" si="79">D99+E99</f>
        <v>69200</v>
      </c>
      <c r="D99" s="28">
        <v>0</v>
      </c>
      <c r="E99" s="28">
        <v>69200</v>
      </c>
      <c r="F99" s="28">
        <v>69200</v>
      </c>
      <c r="G99" s="30">
        <f t="shared" si="74"/>
        <v>0</v>
      </c>
      <c r="H99" s="30">
        <v>0</v>
      </c>
      <c r="I99" s="30">
        <v>0</v>
      </c>
      <c r="J99" s="30">
        <v>0</v>
      </c>
      <c r="K99" s="30">
        <f t="shared" si="63"/>
        <v>69200</v>
      </c>
      <c r="L99" s="30">
        <f t="shared" si="64"/>
        <v>0</v>
      </c>
      <c r="M99" s="30">
        <f t="shared" si="65"/>
        <v>69200</v>
      </c>
      <c r="N99" s="30">
        <f t="shared" si="66"/>
        <v>69200</v>
      </c>
    </row>
    <row r="100" spans="1:14" s="25" customFormat="1" ht="82.5" hidden="1" customHeight="1" x14ac:dyDescent="0.2">
      <c r="A100" s="26">
        <v>33010500</v>
      </c>
      <c r="B100" s="27" t="s">
        <v>82</v>
      </c>
      <c r="C100" s="28">
        <f>D100+E100</f>
        <v>2000684</v>
      </c>
      <c r="D100" s="28">
        <v>0</v>
      </c>
      <c r="E100" s="28">
        <v>2000684</v>
      </c>
      <c r="F100" s="28">
        <v>2000684</v>
      </c>
      <c r="G100" s="33">
        <f>H100+I100</f>
        <v>0</v>
      </c>
      <c r="H100" s="28">
        <v>0</v>
      </c>
      <c r="I100" s="33">
        <v>0</v>
      </c>
      <c r="J100" s="33">
        <v>0</v>
      </c>
      <c r="K100" s="28">
        <f>C100+G100</f>
        <v>2000684</v>
      </c>
      <c r="L100" s="28">
        <f t="shared" si="64"/>
        <v>0</v>
      </c>
      <c r="M100" s="28">
        <f>E100+I100</f>
        <v>2000684</v>
      </c>
      <c r="N100" s="28">
        <f>F100+J100</f>
        <v>2000684</v>
      </c>
    </row>
    <row r="101" spans="1:14" s="25" customFormat="1" ht="19.5" hidden="1" customHeight="1" x14ac:dyDescent="0.2">
      <c r="A101" s="22">
        <v>50000000</v>
      </c>
      <c r="B101" s="23" t="s">
        <v>83</v>
      </c>
      <c r="C101" s="24">
        <f>C102</f>
        <v>10000</v>
      </c>
      <c r="D101" s="24">
        <f t="shared" ref="D101:N101" si="80">D102</f>
        <v>0</v>
      </c>
      <c r="E101" s="24">
        <f t="shared" si="80"/>
        <v>10000</v>
      </c>
      <c r="F101" s="24">
        <f t="shared" si="80"/>
        <v>0</v>
      </c>
      <c r="G101" s="24">
        <f t="shared" si="80"/>
        <v>0</v>
      </c>
      <c r="H101" s="24">
        <f t="shared" si="80"/>
        <v>0</v>
      </c>
      <c r="I101" s="24">
        <f t="shared" si="80"/>
        <v>0</v>
      </c>
      <c r="J101" s="24">
        <f t="shared" si="80"/>
        <v>0</v>
      </c>
      <c r="K101" s="24">
        <f t="shared" si="80"/>
        <v>10000</v>
      </c>
      <c r="L101" s="24">
        <f t="shared" si="80"/>
        <v>0</v>
      </c>
      <c r="M101" s="24">
        <f t="shared" si="80"/>
        <v>10000</v>
      </c>
      <c r="N101" s="24">
        <f t="shared" si="80"/>
        <v>0</v>
      </c>
    </row>
    <row r="102" spans="1:14" s="25" customFormat="1" ht="55.5" hidden="1" customHeight="1" x14ac:dyDescent="0.2">
      <c r="A102" s="26">
        <v>50110000</v>
      </c>
      <c r="B102" s="27" t="s">
        <v>84</v>
      </c>
      <c r="C102" s="28">
        <f t="shared" ref="C102" si="81">D102+E102</f>
        <v>10000</v>
      </c>
      <c r="D102" s="28">
        <v>0</v>
      </c>
      <c r="E102" s="28">
        <v>10000</v>
      </c>
      <c r="F102" s="28">
        <v>0</v>
      </c>
      <c r="G102" s="34">
        <f t="shared" si="74"/>
        <v>0</v>
      </c>
      <c r="H102" s="34">
        <v>0</v>
      </c>
      <c r="I102" s="34"/>
      <c r="J102" s="34"/>
      <c r="K102" s="30">
        <f t="shared" si="63"/>
        <v>10000</v>
      </c>
      <c r="L102" s="30">
        <f t="shared" si="64"/>
        <v>0</v>
      </c>
      <c r="M102" s="30">
        <f t="shared" si="65"/>
        <v>10000</v>
      </c>
      <c r="N102" s="30">
        <f t="shared" si="66"/>
        <v>0</v>
      </c>
    </row>
    <row r="103" spans="1:14" s="25" customFormat="1" ht="27.75" hidden="1" customHeight="1" x14ac:dyDescent="0.2">
      <c r="A103" s="22"/>
      <c r="B103" s="23" t="s">
        <v>85</v>
      </c>
      <c r="C103" s="24">
        <f>C15+C65+C94+C101</f>
        <v>238550722</v>
      </c>
      <c r="D103" s="24">
        <f t="shared" ref="D103:N103" si="82">D15+D65+D94+D101</f>
        <v>230702323</v>
      </c>
      <c r="E103" s="24">
        <f t="shared" si="82"/>
        <v>7864999</v>
      </c>
      <c r="F103" s="24">
        <f t="shared" si="82"/>
        <v>2189884</v>
      </c>
      <c r="G103" s="24">
        <f t="shared" si="82"/>
        <v>0</v>
      </c>
      <c r="H103" s="24">
        <f t="shared" si="82"/>
        <v>0</v>
      </c>
      <c r="I103" s="24">
        <f t="shared" si="82"/>
        <v>0</v>
      </c>
      <c r="J103" s="24">
        <f t="shared" si="82"/>
        <v>0</v>
      </c>
      <c r="K103" s="24">
        <f t="shared" si="82"/>
        <v>238567322</v>
      </c>
      <c r="L103" s="24">
        <f t="shared" si="82"/>
        <v>230702323</v>
      </c>
      <c r="M103" s="24">
        <f t="shared" si="82"/>
        <v>7864999</v>
      </c>
      <c r="N103" s="24">
        <f t="shared" si="82"/>
        <v>2189884</v>
      </c>
    </row>
    <row r="104" spans="1:14" ht="19.5" customHeight="1" x14ac:dyDescent="0.2">
      <c r="A104" s="10">
        <v>40000000</v>
      </c>
      <c r="B104" s="21" t="s">
        <v>86</v>
      </c>
      <c r="C104" s="12">
        <f>C105</f>
        <v>121094549</v>
      </c>
      <c r="D104" s="12">
        <f t="shared" ref="D104:N104" si="83">D105</f>
        <v>113411619</v>
      </c>
      <c r="E104" s="12">
        <f t="shared" si="83"/>
        <v>7682930</v>
      </c>
      <c r="F104" s="12">
        <f t="shared" si="83"/>
        <v>0</v>
      </c>
      <c r="G104" s="36">
        <f t="shared" si="83"/>
        <v>393400.44</v>
      </c>
      <c r="H104" s="36">
        <f t="shared" si="83"/>
        <v>393400.44</v>
      </c>
      <c r="I104" s="36">
        <f t="shared" si="83"/>
        <v>0</v>
      </c>
      <c r="J104" s="36">
        <f t="shared" si="83"/>
        <v>0</v>
      </c>
      <c r="K104" s="12">
        <f t="shared" si="83"/>
        <v>121110069</v>
      </c>
      <c r="L104" s="12">
        <f t="shared" si="83"/>
        <v>113427139</v>
      </c>
      <c r="M104" s="12">
        <f t="shared" si="83"/>
        <v>7682930</v>
      </c>
      <c r="N104" s="12">
        <f t="shared" si="83"/>
        <v>0</v>
      </c>
    </row>
    <row r="105" spans="1:14" x14ac:dyDescent="0.2">
      <c r="A105" s="10">
        <v>41000000</v>
      </c>
      <c r="B105" s="11" t="s">
        <v>87</v>
      </c>
      <c r="C105" s="12">
        <f t="shared" ref="C105:N105" si="84">C106+C109+C114</f>
        <v>121094549</v>
      </c>
      <c r="D105" s="12">
        <f t="shared" si="84"/>
        <v>113411619</v>
      </c>
      <c r="E105" s="12">
        <f t="shared" si="84"/>
        <v>7682930</v>
      </c>
      <c r="F105" s="12">
        <f t="shared" si="84"/>
        <v>0</v>
      </c>
      <c r="G105" s="36">
        <f t="shared" si="84"/>
        <v>393400.44</v>
      </c>
      <c r="H105" s="36">
        <f t="shared" si="84"/>
        <v>393400.44</v>
      </c>
      <c r="I105" s="36">
        <f t="shared" si="84"/>
        <v>0</v>
      </c>
      <c r="J105" s="36">
        <f t="shared" si="84"/>
        <v>0</v>
      </c>
      <c r="K105" s="12">
        <f t="shared" si="84"/>
        <v>121110069</v>
      </c>
      <c r="L105" s="12">
        <f t="shared" si="84"/>
        <v>113427139</v>
      </c>
      <c r="M105" s="12">
        <f t="shared" si="84"/>
        <v>7682930</v>
      </c>
      <c r="N105" s="12">
        <f t="shared" si="84"/>
        <v>0</v>
      </c>
    </row>
    <row r="106" spans="1:14" ht="26.25" hidden="1" customHeight="1" x14ac:dyDescent="0.2">
      <c r="A106" s="10">
        <v>41020000</v>
      </c>
      <c r="B106" s="11" t="s">
        <v>88</v>
      </c>
      <c r="C106" s="12">
        <f>C107+C108</f>
        <v>4001500</v>
      </c>
      <c r="D106" s="12">
        <f>D107+D108</f>
        <v>4001500</v>
      </c>
      <c r="E106" s="12">
        <f t="shared" ref="E106:N106" si="85">E107</f>
        <v>0</v>
      </c>
      <c r="F106" s="12">
        <f t="shared" si="85"/>
        <v>0</v>
      </c>
      <c r="G106" s="36">
        <f>G107+G108</f>
        <v>0</v>
      </c>
      <c r="H106" s="36">
        <f>H107+H108</f>
        <v>0</v>
      </c>
      <c r="I106" s="36">
        <f t="shared" si="85"/>
        <v>0</v>
      </c>
      <c r="J106" s="36">
        <f t="shared" si="85"/>
        <v>0</v>
      </c>
      <c r="K106" s="12">
        <f>K107+K108</f>
        <v>4001500</v>
      </c>
      <c r="L106" s="12">
        <f>L107+L108</f>
        <v>4001500</v>
      </c>
      <c r="M106" s="12">
        <f t="shared" si="85"/>
        <v>0</v>
      </c>
      <c r="N106" s="12">
        <f t="shared" si="85"/>
        <v>0</v>
      </c>
    </row>
    <row r="107" spans="1:14" hidden="1" x14ac:dyDescent="0.2">
      <c r="A107" s="37">
        <v>41020100</v>
      </c>
      <c r="B107" s="38" t="s">
        <v>89</v>
      </c>
      <c r="C107" s="39">
        <f t="shared" ref="C107:C120" si="86">D107+E107</f>
        <v>2172400</v>
      </c>
      <c r="D107" s="39">
        <v>2172400</v>
      </c>
      <c r="E107" s="39">
        <v>0</v>
      </c>
      <c r="F107" s="39">
        <v>0</v>
      </c>
      <c r="G107" s="40">
        <f t="shared" si="74"/>
        <v>0</v>
      </c>
      <c r="H107" s="40">
        <v>0</v>
      </c>
      <c r="I107" s="40"/>
      <c r="J107" s="40"/>
      <c r="K107" s="41">
        <f t="shared" si="63"/>
        <v>2172400</v>
      </c>
      <c r="L107" s="41">
        <f t="shared" si="64"/>
        <v>2172400</v>
      </c>
      <c r="M107" s="41">
        <f t="shared" si="65"/>
        <v>0</v>
      </c>
      <c r="N107" s="41">
        <f>F107+J107</f>
        <v>0</v>
      </c>
    </row>
    <row r="108" spans="1:14" ht="126.75" hidden="1" customHeight="1" x14ac:dyDescent="0.2">
      <c r="A108" s="37">
        <v>41021400</v>
      </c>
      <c r="B108" s="42" t="s">
        <v>112</v>
      </c>
      <c r="C108" s="39">
        <f t="shared" si="86"/>
        <v>1829100</v>
      </c>
      <c r="D108" s="39">
        <v>1829100</v>
      </c>
      <c r="E108" s="39">
        <v>0</v>
      </c>
      <c r="F108" s="39">
        <v>0</v>
      </c>
      <c r="G108" s="40">
        <f t="shared" ref="G108" si="87">H108+I108</f>
        <v>0</v>
      </c>
      <c r="H108" s="40">
        <v>0</v>
      </c>
      <c r="I108" s="40"/>
      <c r="J108" s="40"/>
      <c r="K108" s="41">
        <f t="shared" ref="K108" si="88">C108+G108</f>
        <v>1829100</v>
      </c>
      <c r="L108" s="41">
        <f t="shared" ref="L108" si="89">D108+H108</f>
        <v>1829100</v>
      </c>
      <c r="M108" s="41">
        <f t="shared" ref="M108" si="90">E108+I108</f>
        <v>0</v>
      </c>
      <c r="N108" s="41">
        <f>F108+J108</f>
        <v>0</v>
      </c>
    </row>
    <row r="109" spans="1:14" ht="26.25" hidden="1" customHeight="1" x14ac:dyDescent="0.2">
      <c r="A109" s="10">
        <v>41030000</v>
      </c>
      <c r="B109" s="21" t="s">
        <v>99</v>
      </c>
      <c r="C109" s="12">
        <f>C111+C112</f>
        <v>112091310</v>
      </c>
      <c r="D109" s="12">
        <f t="shared" ref="D109:N109" si="91">D111+D112</f>
        <v>106734800</v>
      </c>
      <c r="E109" s="12">
        <f t="shared" si="91"/>
        <v>5356510</v>
      </c>
      <c r="F109" s="12">
        <f t="shared" si="91"/>
        <v>0</v>
      </c>
      <c r="G109" s="36">
        <f>G111+G112+G110+G113</f>
        <v>0</v>
      </c>
      <c r="H109" s="36">
        <f>H111+H112+H110+H113</f>
        <v>0</v>
      </c>
      <c r="I109" s="36">
        <f t="shared" ref="I109:J109" si="92">I111+I112+I110</f>
        <v>0</v>
      </c>
      <c r="J109" s="36">
        <f t="shared" si="92"/>
        <v>0</v>
      </c>
      <c r="K109" s="12">
        <f t="shared" si="91"/>
        <v>112091310</v>
      </c>
      <c r="L109" s="12">
        <f t="shared" si="91"/>
        <v>106734800</v>
      </c>
      <c r="M109" s="12">
        <f t="shared" si="91"/>
        <v>5356510</v>
      </c>
      <c r="N109" s="12">
        <f t="shared" si="91"/>
        <v>0</v>
      </c>
    </row>
    <row r="110" spans="1:14" ht="54.75" hidden="1" customHeight="1" x14ac:dyDescent="0.2">
      <c r="A110" s="37">
        <v>41033300</v>
      </c>
      <c r="B110" s="38" t="s">
        <v>126</v>
      </c>
      <c r="C110" s="12"/>
      <c r="D110" s="12"/>
      <c r="E110" s="12"/>
      <c r="F110" s="12"/>
      <c r="G110" s="43">
        <f t="shared" si="74"/>
        <v>0</v>
      </c>
      <c r="H110" s="43">
        <v>0</v>
      </c>
      <c r="I110" s="36"/>
      <c r="J110" s="36"/>
      <c r="K110" s="12"/>
      <c r="L110" s="12"/>
      <c r="M110" s="12"/>
      <c r="N110" s="12"/>
    </row>
    <row r="111" spans="1:14" ht="25.5" hidden="1" x14ac:dyDescent="0.2">
      <c r="A111" s="37">
        <v>41033900</v>
      </c>
      <c r="B111" s="38" t="s">
        <v>100</v>
      </c>
      <c r="C111" s="39">
        <f t="shared" si="86"/>
        <v>106734800</v>
      </c>
      <c r="D111" s="39">
        <v>106734800</v>
      </c>
      <c r="E111" s="39">
        <v>0</v>
      </c>
      <c r="F111" s="39">
        <v>0</v>
      </c>
      <c r="G111" s="40">
        <f t="shared" si="74"/>
        <v>0</v>
      </c>
      <c r="H111" s="40">
        <v>0</v>
      </c>
      <c r="I111" s="40"/>
      <c r="J111" s="40"/>
      <c r="K111" s="41">
        <f t="shared" si="63"/>
        <v>106734800</v>
      </c>
      <c r="L111" s="41">
        <f t="shared" si="64"/>
        <v>106734800</v>
      </c>
      <c r="M111" s="41">
        <f t="shared" si="65"/>
        <v>0</v>
      </c>
      <c r="N111" s="41">
        <f t="shared" si="66"/>
        <v>0</v>
      </c>
    </row>
    <row r="112" spans="1:14" ht="44.25" hidden="1" customHeight="1" x14ac:dyDescent="0.2">
      <c r="A112" s="37">
        <v>41034700</v>
      </c>
      <c r="B112" s="38" t="s">
        <v>116</v>
      </c>
      <c r="C112" s="39">
        <f t="shared" ref="C112" si="93">D112+E112</f>
        <v>5356510</v>
      </c>
      <c r="D112" s="39">
        <v>0</v>
      </c>
      <c r="E112" s="39">
        <v>5356510</v>
      </c>
      <c r="F112" s="39">
        <v>0</v>
      </c>
      <c r="G112" s="40">
        <f t="shared" ref="G112" si="94">H112+I112</f>
        <v>0</v>
      </c>
      <c r="H112" s="40">
        <v>0</v>
      </c>
      <c r="I112" s="40">
        <v>0</v>
      </c>
      <c r="J112" s="40"/>
      <c r="K112" s="41">
        <f t="shared" ref="K112" si="95">C112+G112</f>
        <v>5356510</v>
      </c>
      <c r="L112" s="41">
        <f t="shared" ref="L112" si="96">D112+H112</f>
        <v>0</v>
      </c>
      <c r="M112" s="41">
        <f t="shared" ref="M112" si="97">E112+I112</f>
        <v>5356510</v>
      </c>
      <c r="N112" s="41">
        <f t="shared" ref="N112" si="98">F112+J112</f>
        <v>0</v>
      </c>
    </row>
    <row r="113" spans="1:14" ht="126.75" hidden="1" customHeight="1" x14ac:dyDescent="0.2">
      <c r="A113" s="37"/>
      <c r="B113" s="38"/>
      <c r="C113" s="39"/>
      <c r="D113" s="39"/>
      <c r="E113" s="39"/>
      <c r="F113" s="39"/>
      <c r="G113" s="40">
        <v>0</v>
      </c>
      <c r="H113" s="40">
        <v>0</v>
      </c>
      <c r="I113" s="40"/>
      <c r="J113" s="40"/>
      <c r="K113" s="41"/>
      <c r="L113" s="41"/>
      <c r="M113" s="41"/>
      <c r="N113" s="41"/>
    </row>
    <row r="114" spans="1:14" ht="25.5" x14ac:dyDescent="0.2">
      <c r="A114" s="10">
        <v>41050000</v>
      </c>
      <c r="B114" s="11" t="s">
        <v>96</v>
      </c>
      <c r="C114" s="12">
        <f>C119+C120+C115+C116</f>
        <v>5001739</v>
      </c>
      <c r="D114" s="12">
        <f t="shared" ref="D114:F114" si="99">D119+D120+D115+D116</f>
        <v>2675319</v>
      </c>
      <c r="E114" s="12">
        <f t="shared" si="99"/>
        <v>2326420</v>
      </c>
      <c r="F114" s="12">
        <f t="shared" si="99"/>
        <v>0</v>
      </c>
      <c r="G114" s="36">
        <f>G119+G120+G115+G116+G118+G117+G121</f>
        <v>393400.44</v>
      </c>
      <c r="H114" s="36">
        <f>H119+H120+H115+H116+H118+H117+H121</f>
        <v>393400.44</v>
      </c>
      <c r="I114" s="36">
        <f t="shared" ref="I114:N114" si="100">I119+I120+I115+I116+I118</f>
        <v>0</v>
      </c>
      <c r="J114" s="36">
        <f t="shared" si="100"/>
        <v>0</v>
      </c>
      <c r="K114" s="12">
        <f t="shared" si="100"/>
        <v>5017259</v>
      </c>
      <c r="L114" s="12">
        <f t="shared" si="100"/>
        <v>2690839</v>
      </c>
      <c r="M114" s="12">
        <f t="shared" si="100"/>
        <v>2326420</v>
      </c>
      <c r="N114" s="12">
        <f t="shared" si="100"/>
        <v>0</v>
      </c>
    </row>
    <row r="115" spans="1:14" ht="51" hidden="1" x14ac:dyDescent="0.2">
      <c r="A115" s="37">
        <v>41051000</v>
      </c>
      <c r="B115" s="38" t="s">
        <v>101</v>
      </c>
      <c r="C115" s="39">
        <f t="shared" si="86"/>
        <v>2091775</v>
      </c>
      <c r="D115" s="39">
        <v>2091775</v>
      </c>
      <c r="E115" s="39">
        <v>0</v>
      </c>
      <c r="F115" s="39">
        <v>0</v>
      </c>
      <c r="G115" s="39">
        <f t="shared" si="74"/>
        <v>0</v>
      </c>
      <c r="H115" s="44">
        <v>0</v>
      </c>
      <c r="I115" s="44"/>
      <c r="J115" s="45"/>
      <c r="K115" s="39">
        <f t="shared" si="63"/>
        <v>2091775</v>
      </c>
      <c r="L115" s="39">
        <f t="shared" si="64"/>
        <v>2091775</v>
      </c>
      <c r="M115" s="39">
        <f t="shared" si="65"/>
        <v>0</v>
      </c>
      <c r="N115" s="39">
        <f t="shared" si="66"/>
        <v>0</v>
      </c>
    </row>
    <row r="116" spans="1:14" ht="54" hidden="1" customHeight="1" x14ac:dyDescent="0.2">
      <c r="A116" s="37">
        <v>41051100</v>
      </c>
      <c r="B116" s="38" t="s">
        <v>117</v>
      </c>
      <c r="C116" s="39">
        <f t="shared" ref="C116" si="101">D116+E116</f>
        <v>1548765</v>
      </c>
      <c r="D116" s="39">
        <v>0</v>
      </c>
      <c r="E116" s="39">
        <v>1548765</v>
      </c>
      <c r="F116" s="39">
        <v>0</v>
      </c>
      <c r="G116" s="39">
        <f t="shared" ref="G116:G118" si="102">H116+I116</f>
        <v>0</v>
      </c>
      <c r="H116" s="44">
        <v>0</v>
      </c>
      <c r="I116" s="44">
        <v>0</v>
      </c>
      <c r="J116" s="45"/>
      <c r="K116" s="39">
        <f t="shared" ref="K116" si="103">C116+G116</f>
        <v>1548765</v>
      </c>
      <c r="L116" s="39">
        <f t="shared" ref="L116" si="104">D116+H116</f>
        <v>0</v>
      </c>
      <c r="M116" s="39">
        <f t="shared" ref="M116" si="105">E116+I116</f>
        <v>1548765</v>
      </c>
      <c r="N116" s="39">
        <f t="shared" ref="N116" si="106">F116+J116</f>
        <v>0</v>
      </c>
    </row>
    <row r="117" spans="1:14" ht="54" customHeight="1" x14ac:dyDescent="0.2">
      <c r="A117" s="37">
        <v>41051200</v>
      </c>
      <c r="B117" s="38" t="s">
        <v>128</v>
      </c>
      <c r="C117" s="39"/>
      <c r="D117" s="39"/>
      <c r="E117" s="39"/>
      <c r="F117" s="39"/>
      <c r="G117" s="39">
        <f t="shared" si="102"/>
        <v>316451</v>
      </c>
      <c r="H117" s="44">
        <v>316451</v>
      </c>
      <c r="I117" s="44"/>
      <c r="J117" s="45"/>
      <c r="K117" s="39"/>
      <c r="L117" s="39"/>
      <c r="M117" s="39"/>
      <c r="N117" s="39"/>
    </row>
    <row r="118" spans="1:14" ht="54" hidden="1" customHeight="1" x14ac:dyDescent="0.2">
      <c r="A118" s="37">
        <v>41051400</v>
      </c>
      <c r="B118" s="38" t="s">
        <v>127</v>
      </c>
      <c r="C118" s="39"/>
      <c r="D118" s="39"/>
      <c r="E118" s="39"/>
      <c r="F118" s="39"/>
      <c r="G118" s="39">
        <f t="shared" si="102"/>
        <v>0</v>
      </c>
      <c r="H118" s="44">
        <v>0</v>
      </c>
      <c r="I118" s="44"/>
      <c r="J118" s="45"/>
      <c r="K118" s="39"/>
      <c r="L118" s="39"/>
      <c r="M118" s="39"/>
      <c r="N118" s="39"/>
    </row>
    <row r="119" spans="1:14" ht="19.5" customHeight="1" x14ac:dyDescent="0.2">
      <c r="A119" s="37">
        <v>41053900</v>
      </c>
      <c r="B119" s="38" t="s">
        <v>97</v>
      </c>
      <c r="C119" s="39">
        <f t="shared" si="86"/>
        <v>1321199</v>
      </c>
      <c r="D119" s="39">
        <v>543544</v>
      </c>
      <c r="E119" s="39">
        <v>777655</v>
      </c>
      <c r="F119" s="39">
        <v>0</v>
      </c>
      <c r="G119" s="41">
        <f>H119+I119</f>
        <v>15520</v>
      </c>
      <c r="H119" s="46">
        <v>15520</v>
      </c>
      <c r="I119" s="46">
        <v>0</v>
      </c>
      <c r="J119" s="47"/>
      <c r="K119" s="41">
        <f>C119+G119</f>
        <v>1336719</v>
      </c>
      <c r="L119" s="41">
        <f t="shared" si="64"/>
        <v>559064</v>
      </c>
      <c r="M119" s="41">
        <f t="shared" si="65"/>
        <v>777655</v>
      </c>
      <c r="N119" s="41">
        <f t="shared" si="66"/>
        <v>0</v>
      </c>
    </row>
    <row r="120" spans="1:14" ht="67.5" hidden="1" customHeight="1" x14ac:dyDescent="0.25">
      <c r="A120" s="37">
        <v>41055000</v>
      </c>
      <c r="B120" s="38" t="s">
        <v>98</v>
      </c>
      <c r="C120" s="39">
        <f t="shared" si="86"/>
        <v>40000</v>
      </c>
      <c r="D120" s="39">
        <v>40000</v>
      </c>
      <c r="E120" s="39">
        <v>0</v>
      </c>
      <c r="F120" s="39">
        <v>0</v>
      </c>
      <c r="G120" s="48">
        <f t="shared" si="74"/>
        <v>0</v>
      </c>
      <c r="H120" s="49">
        <v>0</v>
      </c>
      <c r="I120" s="50"/>
      <c r="J120" s="50"/>
      <c r="K120" s="41">
        <f t="shared" si="63"/>
        <v>40000</v>
      </c>
      <c r="L120" s="41">
        <f t="shared" si="64"/>
        <v>40000</v>
      </c>
      <c r="M120" s="41">
        <f t="shared" si="65"/>
        <v>0</v>
      </c>
      <c r="N120" s="41">
        <f t="shared" si="66"/>
        <v>0</v>
      </c>
    </row>
    <row r="121" spans="1:14" ht="67.5" customHeight="1" x14ac:dyDescent="0.25">
      <c r="A121" s="37">
        <v>41059300</v>
      </c>
      <c r="B121" s="38" t="s">
        <v>130</v>
      </c>
      <c r="C121" s="39"/>
      <c r="D121" s="39"/>
      <c r="E121" s="39"/>
      <c r="F121" s="39"/>
      <c r="G121" s="48">
        <f t="shared" si="74"/>
        <v>61429.440000000002</v>
      </c>
      <c r="H121" s="49">
        <v>61429.440000000002</v>
      </c>
      <c r="I121" s="50"/>
      <c r="J121" s="50"/>
      <c r="K121" s="41"/>
      <c r="L121" s="41"/>
      <c r="M121" s="41"/>
      <c r="N121" s="41"/>
    </row>
    <row r="122" spans="1:14" ht="19.5" customHeight="1" x14ac:dyDescent="0.2">
      <c r="A122" s="13" t="s">
        <v>91</v>
      </c>
      <c r="B122" s="11" t="s">
        <v>90</v>
      </c>
      <c r="C122" s="12">
        <f>C103+C104</f>
        <v>359645271</v>
      </c>
      <c r="D122" s="12">
        <f t="shared" ref="D122:N122" si="107">D103+D104</f>
        <v>344113942</v>
      </c>
      <c r="E122" s="12">
        <f t="shared" si="107"/>
        <v>15547929</v>
      </c>
      <c r="F122" s="12">
        <f t="shared" si="107"/>
        <v>2189884</v>
      </c>
      <c r="G122" s="35">
        <f t="shared" si="107"/>
        <v>393400.44</v>
      </c>
      <c r="H122" s="35">
        <f t="shared" si="107"/>
        <v>393400.44</v>
      </c>
      <c r="I122" s="12">
        <f t="shared" si="107"/>
        <v>0</v>
      </c>
      <c r="J122" s="12">
        <f t="shared" si="107"/>
        <v>0</v>
      </c>
      <c r="K122" s="12">
        <f t="shared" si="107"/>
        <v>359677391</v>
      </c>
      <c r="L122" s="12">
        <f t="shared" si="107"/>
        <v>344129462</v>
      </c>
      <c r="M122" s="12">
        <f t="shared" si="107"/>
        <v>15547929</v>
      </c>
      <c r="N122" s="12">
        <f t="shared" si="107"/>
        <v>2189884</v>
      </c>
    </row>
    <row r="124" spans="1:14" ht="15.75" x14ac:dyDescent="0.25">
      <c r="A124" s="19" t="s">
        <v>121</v>
      </c>
      <c r="B124" s="16"/>
      <c r="C124" s="15"/>
      <c r="D124" s="15"/>
      <c r="E124" s="16"/>
      <c r="F124" s="15"/>
      <c r="G124" s="15"/>
      <c r="H124" s="15"/>
      <c r="I124" s="19"/>
    </row>
    <row r="125" spans="1:14" ht="15.75" x14ac:dyDescent="0.25">
      <c r="A125" s="19" t="s">
        <v>122</v>
      </c>
      <c r="B125" s="16"/>
      <c r="C125" s="15"/>
      <c r="D125" s="15"/>
      <c r="E125" s="16"/>
      <c r="F125" s="15"/>
      <c r="G125" s="15"/>
      <c r="H125" s="19" t="s">
        <v>123</v>
      </c>
      <c r="I125" s="20"/>
    </row>
    <row r="126" spans="1:14" ht="15.75" x14ac:dyDescent="0.25">
      <c r="A126" s="19"/>
      <c r="B126" s="16"/>
      <c r="C126" s="15"/>
      <c r="D126" s="15"/>
      <c r="E126" s="16"/>
      <c r="F126" s="15"/>
      <c r="G126" s="15"/>
      <c r="H126" s="15"/>
      <c r="I126" s="20"/>
    </row>
    <row r="127" spans="1:14" ht="32.25" customHeight="1" x14ac:dyDescent="0.25">
      <c r="A127" s="52" t="s">
        <v>124</v>
      </c>
      <c r="B127" s="52"/>
      <c r="C127" s="52"/>
      <c r="D127" s="52"/>
      <c r="E127" s="14"/>
      <c r="F127" s="14"/>
      <c r="G127" s="14"/>
      <c r="H127" s="14" t="s">
        <v>125</v>
      </c>
      <c r="I127" s="14"/>
    </row>
  </sheetData>
  <autoFilter ref="A14:N122" xr:uid="{00000000-0001-0000-0000-000000000000}"/>
  <mergeCells count="22">
    <mergeCell ref="K10:N10"/>
    <mergeCell ref="K11:K13"/>
    <mergeCell ref="L11:L13"/>
    <mergeCell ref="M11:N11"/>
    <mergeCell ref="M12:M13"/>
    <mergeCell ref="N12:N13"/>
    <mergeCell ref="A6:J6"/>
    <mergeCell ref="A127:D127"/>
    <mergeCell ref="C10:F10"/>
    <mergeCell ref="G10:J10"/>
    <mergeCell ref="G11:G13"/>
    <mergeCell ref="H11:H13"/>
    <mergeCell ref="I11:J11"/>
    <mergeCell ref="I12:I13"/>
    <mergeCell ref="J12:J13"/>
    <mergeCell ref="F12:F13"/>
    <mergeCell ref="A11:A13"/>
    <mergeCell ref="B11:B13"/>
    <mergeCell ref="C11:C13"/>
    <mergeCell ref="D11:D13"/>
    <mergeCell ref="E11:F11"/>
    <mergeCell ref="E12:E13"/>
  </mergeCells>
  <pageMargins left="0.78740157480314965" right="0.78740157480314965" top="1.1811023622047245" bottom="0.3937007874015748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Пользователь</cp:lastModifiedBy>
  <cp:lastPrinted>2024-11-15T08:27:16Z</cp:lastPrinted>
  <dcterms:created xsi:type="dcterms:W3CDTF">2022-11-18T12:32:48Z</dcterms:created>
  <dcterms:modified xsi:type="dcterms:W3CDTF">2024-12-16T14:42:07Z</dcterms:modified>
</cp:coreProperties>
</file>