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На сайт\"/>
    </mc:Choice>
  </mc:AlternateContent>
  <xr:revisionPtr revIDLastSave="0" documentId="13_ncr:1_{EE495BB7-BBB5-4A40-B83C-3584223103B8}" xr6:coauthVersionLast="47" xr6:coauthVersionMax="47" xr10:uidLastSave="{00000000-0000-0000-0000-000000000000}"/>
  <bookViews>
    <workbookView xWindow="-120" yWindow="-120" windowWidth="21840" windowHeight="13020" xr2:uid="{6412E1F5-90B3-4E34-A834-63DAAB650DD3}"/>
  </bookViews>
  <sheets>
    <sheet name="Лист1" sheetId="1" r:id="rId1"/>
  </sheets>
  <definedNames>
    <definedName name="_xlnm.Print_Titles" localSheetId="0">Лист1!$7:$8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M11" i="1" s="1"/>
  <c r="M67" i="1"/>
  <c r="L67" i="1"/>
  <c r="M66" i="1"/>
  <c r="L66" i="1"/>
  <c r="L65" i="1"/>
  <c r="L64" i="1"/>
  <c r="M63" i="1"/>
  <c r="L63" i="1"/>
  <c r="M62" i="1"/>
  <c r="L62" i="1"/>
  <c r="M61" i="1"/>
  <c r="L61" i="1"/>
  <c r="M60" i="1"/>
  <c r="L60" i="1"/>
  <c r="M59" i="1"/>
  <c r="L59" i="1"/>
  <c r="M58" i="1"/>
  <c r="L58" i="1"/>
  <c r="L57" i="1"/>
  <c r="L55" i="1"/>
  <c r="L54" i="1"/>
  <c r="M53" i="1"/>
  <c r="L53" i="1"/>
  <c r="M52" i="1"/>
  <c r="L52" i="1"/>
  <c r="M51" i="1"/>
  <c r="L51" i="1"/>
  <c r="L50" i="1"/>
  <c r="M49" i="1"/>
  <c r="L49" i="1"/>
  <c r="M48" i="1"/>
  <c r="L48" i="1"/>
  <c r="M47" i="1"/>
  <c r="L47" i="1"/>
  <c r="M46" i="1"/>
  <c r="L46" i="1"/>
  <c r="M45" i="1"/>
  <c r="L45" i="1"/>
  <c r="M44" i="1"/>
  <c r="L44" i="1"/>
  <c r="M43" i="1"/>
  <c r="L43" i="1"/>
  <c r="M42" i="1"/>
  <c r="L42" i="1"/>
  <c r="M41" i="1"/>
  <c r="L41" i="1"/>
  <c r="M40" i="1"/>
  <c r="L40" i="1"/>
  <c r="M39" i="1"/>
  <c r="L39" i="1"/>
  <c r="M38" i="1"/>
  <c r="L38" i="1"/>
  <c r="M37" i="1"/>
  <c r="L37" i="1"/>
  <c r="M36" i="1"/>
  <c r="L36" i="1"/>
  <c r="M35" i="1"/>
  <c r="L35" i="1"/>
  <c r="L34" i="1"/>
  <c r="M33" i="1"/>
  <c r="L33" i="1"/>
  <c r="M32" i="1"/>
  <c r="L32" i="1"/>
  <c r="M31" i="1"/>
  <c r="L31" i="1"/>
  <c r="M30" i="1"/>
  <c r="L30" i="1"/>
  <c r="M29" i="1"/>
  <c r="L29" i="1"/>
  <c r="M28" i="1"/>
  <c r="L28" i="1"/>
  <c r="M27" i="1"/>
  <c r="L27" i="1"/>
  <c r="M26" i="1"/>
  <c r="L26" i="1"/>
  <c r="M25" i="1"/>
  <c r="L25" i="1"/>
  <c r="M24" i="1"/>
  <c r="L24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M15" i="1"/>
  <c r="L15" i="1"/>
  <c r="M14" i="1"/>
  <c r="L14" i="1"/>
  <c r="M13" i="1"/>
  <c r="L13" i="1"/>
  <c r="M12" i="1"/>
  <c r="L12" i="1"/>
  <c r="M10" i="1"/>
  <c r="L10" i="1"/>
  <c r="M9" i="1"/>
  <c r="L9" i="1"/>
  <c r="J9" i="1"/>
  <c r="J10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3" i="1"/>
  <c r="J54" i="1"/>
  <c r="J55" i="1"/>
  <c r="J56" i="1"/>
  <c r="J57" i="1"/>
  <c r="J59" i="1"/>
  <c r="J62" i="1"/>
  <c r="J63" i="1"/>
  <c r="J64" i="1"/>
  <c r="J65" i="1"/>
  <c r="J66" i="1"/>
  <c r="J67" i="1"/>
  <c r="I9" i="1"/>
  <c r="I10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3" i="1"/>
  <c r="I54" i="1"/>
  <c r="I55" i="1"/>
  <c r="I56" i="1"/>
  <c r="I57" i="1"/>
  <c r="I59" i="1"/>
  <c r="I62" i="1"/>
  <c r="I63" i="1"/>
  <c r="I64" i="1"/>
  <c r="I65" i="1"/>
  <c r="I66" i="1"/>
  <c r="I67" i="1"/>
  <c r="I11" i="1" l="1"/>
  <c r="L11" i="1"/>
  <c r="J11" i="1"/>
</calcChain>
</file>

<file path=xl/sharedStrings.xml><?xml version="1.0" encoding="utf-8"?>
<sst xmlns="http://schemas.openxmlformats.org/spreadsheetml/2006/main" count="134" uniqueCount="131">
  <si>
    <t>Станом на 11.08.2025</t>
  </si>
  <si>
    <t>На 31.07.2025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</si>
  <si>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</si>
  <si>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</si>
  <si>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</si>
  <si>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</si>
  <si>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</si>
  <si>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</si>
  <si>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</si>
  <si>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</si>
  <si>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</si>
  <si>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</si>
  <si>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</si>
  <si>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</si>
  <si>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</si>
  <si>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</si>
  <si>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</si>
  <si>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</si>
  <si>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11020200</t>
  </si>
  <si>
    <t>Податок на прибуток підприємств та фінансових установ комунальної власності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</si>
  <si>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</si>
  <si>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</si>
  <si>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</si>
  <si>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</si>
  <si>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13030100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</si>
  <si>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</si>
  <si>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13030700</t>
  </si>
  <si>
    <t>Рентна плата за користування надрами для видобування нафти (крім видобування нафти, визначеної як Актив природних ресурсів)</t>
  </si>
  <si>
    <t>13030800</t>
  </si>
  <si>
    <t>Рентна плата за користування надрами для видобування природного газу (крім видобування природного газу, визначеного як Актив природних ресурсів)</t>
  </si>
  <si>
    <t>13030900</t>
  </si>
  <si>
    <t>Рентна плата за користування надрами для видобування газового конденсату</t>
  </si>
  <si>
    <t>14021900</t>
  </si>
  <si>
    <t>Пальне</t>
  </si>
  <si>
    <t>14031900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</si>
  <si>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</si>
  <si>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</si>
  <si>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</si>
  <si>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</si>
  <si>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</si>
  <si>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</si>
  <si>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</si>
  <si>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</si>
  <si>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</si>
  <si>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</si>
  <si>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</si>
  <si>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</si>
  <si>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</si>
  <si>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</si>
  <si>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</si>
  <si>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</si>
  <si>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</si>
  <si>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</si>
  <si>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</si>
  <si>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</si>
  <si>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</si>
  <si>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</si>
  <si>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18011100</t>
  </si>
  <si>
    <t>Транспортний податок з юридичних осіб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</si>
  <si>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</si>
  <si>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</si>
  <si>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</si>
  <si>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</si>
  <si>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</si>
  <si>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</si>
  <si>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</si>
  <si>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</si>
  <si>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</si>
  <si>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</si>
  <si>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</si>
  <si>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</si>
  <si>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</si>
  <si>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</si>
  <si>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</si>
  <si>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</t>
  </si>
  <si>
    <t>22010300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</si>
  <si>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</si>
  <si>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</si>
  <si>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</si>
  <si>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</si>
  <si>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</si>
  <si>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</si>
  <si>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</si>
  <si>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</si>
  <si>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</si>
  <si>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</si>
  <si>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</si>
  <si>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</si>
  <si>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</si>
  <si>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24060300</t>
  </si>
  <si>
    <t>Інші надходження</t>
  </si>
  <si>
    <t>24062200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</si>
  <si>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</si>
  <si>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41020100</t>
  </si>
  <si>
    <t>Базова дотація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</si>
  <si>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</si>
  <si>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</si>
  <si>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</si>
  <si>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</si>
  <si>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</si>
  <si>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</si>
  <si>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</si>
  <si>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</si>
  <si>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41050200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</si>
  <si>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</si>
  <si>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</si>
  <si>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</si>
  <si>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</si>
  <si>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</si>
  <si>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</si>
  <si>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</si>
  <si>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</si>
  <si>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</si>
  <si>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</si>
  <si>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</t>
  </si>
  <si>
    <t xml:space="preserve"> </t>
  </si>
  <si>
    <t xml:space="preserve">Усього ( без урахування трансфертів) </t>
  </si>
  <si>
    <t xml:space="preserve">Усього 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</si>
  <si>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</si>
  <si>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</t>
  </si>
  <si>
    <t>41050400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</si>
  <si>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</si>
  <si>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</si>
  <si>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</si>
  <si>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</si>
  <si>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</si>
  <si>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Факт за 7 міс. 2024</t>
  </si>
  <si>
    <t>Відхилення (+/-)</t>
  </si>
  <si>
    <t>% до факту 2024</t>
  </si>
  <si>
    <t>Аналіз виконання плану по доходах по Лебединській МТГ станом на 31.07.2025</t>
  </si>
  <si>
    <t>(грн.)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</si>
</sst>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4" fontId="0" fillId="0" borderId="2" xfId="0" applyNumberFormat="1" applyBorder="1" applyAlignment="1">
      <alignment vertical="center"/>
    </xf>
    <xf numFmtId="4" fontId="1" fillId="0" borderId="1" xfId="0" applyNumberFormat="1" applyFont="1" applyFill="1" applyBorder="1" applyAlignment="1">
      <alignment horizontal="center" vertical="center"/>
    </xf>
    <xf numFmtId="4" fontId="0" fillId="3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/>
    </xf>
    <xf numFmtId="4" fontId="0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" fontId="0" fillId="4" borderId="1" xfId="0" applyNumberFormat="1" applyFill="1" applyBorder="1" applyAlignment="1">
      <alignment vertical="center"/>
    </xf>
    <xf numFmtId="4" fontId="0" fillId="4" borderId="1" xfId="0" applyNumberFormat="1" applyFill="1" applyBorder="1" applyAlignment="1">
      <alignment vertic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13C8D-5F90-44EC-A2A5-4A21BF7DEAA7}">
  <dimension ref="A1:P67"/>
  <sheetViews>
    <sheetView tabSelected="1" topLeftCell="D38" workbookViewId="0">
      <selection activeCell="M39" sqref="M39:M63"/>
    </sheetView>
  </sheetViews>
  <sheetFormatPr defaultRowHeight="15" x14ac:dyDescent="0.25"/>
  <cols>
    <col min="1" max="1" width="0" hidden="1" customWidth="1"/>
    <col min="2" max="2" width="5.7109375" style="19" hidden="1" customWidth="1"/>
    <col min="3" max="3" width="12.28515625" style="19" customWidth="1"/>
    <col min="4" max="4" width="81.140625" style="3" customWidth="1"/>
    <col min="5" max="7" width="16" style="4" customWidth="1"/>
    <col min="8" max="8" width="13.5703125" style="4" customWidth="1"/>
    <col min="9" max="9" width="12.42578125" style="4" hidden="1" customWidth="1"/>
    <col min="10" max="10" width="9.28515625" style="4" bestFit="1" customWidth="1"/>
    <col min="11" max="11" width="13.140625" customWidth="1"/>
    <col min="12" max="12" width="12.140625" customWidth="1"/>
    <col min="13" max="13" width="11.42578125" customWidth="1"/>
    <col min="14" max="14" width="0.140625" customWidth="1"/>
    <col min="15" max="15" width="4.7109375" hidden="1" customWidth="1"/>
    <col min="16" max="16" width="13.85546875" hidden="1" customWidth="1"/>
  </cols>
  <sheetData>
    <row r="1" spans="1:16" x14ac:dyDescent="0.25">
      <c r="B1" s="21" t="s">
        <v>0</v>
      </c>
    </row>
    <row r="2" spans="1:16" hidden="1" x14ac:dyDescent="0.25">
      <c r="B2" s="1"/>
      <c r="C2" s="1"/>
      <c r="D2" s="2"/>
      <c r="E2" s="5"/>
      <c r="F2" s="5"/>
      <c r="G2" s="5"/>
      <c r="H2" s="5"/>
      <c r="I2" s="5"/>
      <c r="J2" s="5"/>
    </row>
    <row r="3" spans="1:16" ht="22.5" customHeight="1" x14ac:dyDescent="0.35">
      <c r="B3" s="37" t="s">
        <v>129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6" hidden="1" x14ac:dyDescent="0.25">
      <c r="B4" s="1"/>
      <c r="C4" s="1"/>
      <c r="D4" s="2"/>
      <c r="E4" s="5"/>
      <c r="F4" s="5"/>
      <c r="G4" s="5"/>
      <c r="H4" s="5"/>
      <c r="I4" s="5"/>
      <c r="J4" s="5"/>
    </row>
    <row r="5" spans="1:16" ht="18.75" hidden="1" x14ac:dyDescent="0.3">
      <c r="B5" s="22" t="s">
        <v>1</v>
      </c>
      <c r="C5" s="1"/>
      <c r="D5" s="1"/>
      <c r="E5" s="1"/>
      <c r="F5" s="1"/>
      <c r="G5" s="1"/>
      <c r="H5" s="1"/>
      <c r="I5" s="1"/>
      <c r="J5" s="1"/>
    </row>
    <row r="6" spans="1:16" x14ac:dyDescent="0.25">
      <c r="E6" s="6"/>
      <c r="J6" s="7"/>
      <c r="M6" t="s">
        <v>130</v>
      </c>
    </row>
    <row r="7" spans="1:16" ht="23.25" customHeight="1" x14ac:dyDescent="0.25">
      <c r="A7" s="8"/>
      <c r="B7" s="9"/>
      <c r="C7" s="9" t="s">
        <v>2</v>
      </c>
      <c r="D7" s="10" t="s">
        <v>3</v>
      </c>
      <c r="E7" s="11" t="s">
        <v>4</v>
      </c>
      <c r="F7" s="11" t="s">
        <v>5</v>
      </c>
      <c r="G7" s="11" t="s">
        <v>6</v>
      </c>
      <c r="H7" s="12" t="s">
        <v>7</v>
      </c>
      <c r="I7" s="12" t="s">
        <v>8</v>
      </c>
      <c r="J7" s="12" t="s">
        <v>9</v>
      </c>
      <c r="K7" s="27" t="s">
        <v>126</v>
      </c>
      <c r="L7" s="27" t="s">
        <v>127</v>
      </c>
      <c r="M7" s="27" t="s">
        <v>128</v>
      </c>
    </row>
    <row r="8" spans="1:16" hidden="1" x14ac:dyDescent="0.25">
      <c r="A8" s="8"/>
      <c r="B8" s="17"/>
      <c r="C8" s="17">
        <v>1</v>
      </c>
      <c r="D8" s="18">
        <v>2</v>
      </c>
      <c r="E8" s="17">
        <v>3</v>
      </c>
      <c r="F8" s="17">
        <v>4</v>
      </c>
      <c r="G8" s="17">
        <v>5</v>
      </c>
      <c r="H8" s="17">
        <v>6</v>
      </c>
      <c r="I8" s="17">
        <v>7</v>
      </c>
      <c r="J8" s="17">
        <v>7</v>
      </c>
      <c r="K8" s="8">
        <v>8</v>
      </c>
      <c r="L8" s="8">
        <v>9</v>
      </c>
      <c r="M8" s="8">
        <v>10</v>
      </c>
    </row>
    <row r="9" spans="1:16" ht="13.5" customHeight="1" x14ac:dyDescent="0.25">
      <c r="A9" s="13">
        <v>0</v>
      </c>
      <c r="B9" s="20"/>
      <c r="C9" s="20" t="s">
        <v>10</v>
      </c>
      <c r="D9" s="14" t="s">
        <v>11</v>
      </c>
      <c r="E9" s="15">
        <v>111500100</v>
      </c>
      <c r="F9" s="15">
        <v>115200100</v>
      </c>
      <c r="G9" s="15">
        <v>66070100</v>
      </c>
      <c r="H9" s="15">
        <v>68016017.510000005</v>
      </c>
      <c r="I9" s="16">
        <f t="shared" ref="I9:I38" si="0">H9-G9</f>
        <v>1945917.5100000054</v>
      </c>
      <c r="J9" s="31">
        <f t="shared" ref="J9:J38" si="1">IF(G9=0,0,H9/G9*100)</f>
        <v>102.94523167060441</v>
      </c>
      <c r="K9" s="24">
        <v>60618620.909999996</v>
      </c>
      <c r="L9" s="29">
        <f>H9-K9</f>
        <v>7397396.6000000089</v>
      </c>
      <c r="M9" s="24">
        <f>H9/K9*100</f>
        <v>112.20317534274307</v>
      </c>
      <c r="N9" s="26"/>
      <c r="O9" s="24"/>
      <c r="P9" s="24"/>
    </row>
    <row r="10" spans="1:16" ht="13.5" customHeight="1" x14ac:dyDescent="0.25">
      <c r="A10" s="13">
        <v>0</v>
      </c>
      <c r="B10" s="20"/>
      <c r="C10" s="20" t="s">
        <v>12</v>
      </c>
      <c r="D10" s="14" t="s">
        <v>13</v>
      </c>
      <c r="E10" s="15">
        <v>35450000</v>
      </c>
      <c r="F10" s="15">
        <v>38050000</v>
      </c>
      <c r="G10" s="15">
        <v>14300000</v>
      </c>
      <c r="H10" s="15">
        <v>16488451.949999999</v>
      </c>
      <c r="I10" s="16">
        <f t="shared" si="0"/>
        <v>2188451.9499999993</v>
      </c>
      <c r="J10" s="31">
        <f t="shared" si="1"/>
        <v>115.30385979020978</v>
      </c>
      <c r="K10" s="24">
        <v>12733695.609999999</v>
      </c>
      <c r="L10" s="29">
        <f t="shared" ref="L10:L67" si="2">H10-K10</f>
        <v>3754756.34</v>
      </c>
      <c r="M10" s="24">
        <f t="shared" ref="M10:M67" si="3">H10/K10*100</f>
        <v>129.48677630594</v>
      </c>
      <c r="N10" s="24"/>
      <c r="O10" s="24"/>
      <c r="P10" s="24"/>
    </row>
    <row r="11" spans="1:16" ht="13.5" customHeight="1" x14ac:dyDescent="0.25">
      <c r="A11" s="13">
        <v>0</v>
      </c>
      <c r="B11" s="20"/>
      <c r="C11" s="20" t="s">
        <v>14</v>
      </c>
      <c r="D11" s="14" t="s">
        <v>15</v>
      </c>
      <c r="E11" s="15">
        <v>1165000</v>
      </c>
      <c r="F11" s="15">
        <v>1165000</v>
      </c>
      <c r="G11" s="15">
        <v>776100</v>
      </c>
      <c r="H11" s="15">
        <f>868671.84+154080.76</f>
        <v>1022752.6</v>
      </c>
      <c r="I11" s="16">
        <f t="shared" si="0"/>
        <v>246652.59999999998</v>
      </c>
      <c r="J11" s="31">
        <f t="shared" si="1"/>
        <v>131.78103337198814</v>
      </c>
      <c r="K11" s="24">
        <v>731330.63</v>
      </c>
      <c r="L11" s="29">
        <f t="shared" si="2"/>
        <v>291421.96999999997</v>
      </c>
      <c r="M11" s="24">
        <f t="shared" si="3"/>
        <v>139.84818330390456</v>
      </c>
      <c r="N11" s="24"/>
      <c r="O11" s="24"/>
      <c r="P11" s="24"/>
    </row>
    <row r="12" spans="1:16" ht="13.5" customHeight="1" x14ac:dyDescent="0.25">
      <c r="A12" s="13">
        <v>0</v>
      </c>
      <c r="B12" s="20"/>
      <c r="C12" s="20" t="s">
        <v>16</v>
      </c>
      <c r="D12" s="14" t="s">
        <v>17</v>
      </c>
      <c r="E12" s="15">
        <v>1500000</v>
      </c>
      <c r="F12" s="15">
        <v>1500000</v>
      </c>
      <c r="G12" s="15">
        <v>939800</v>
      </c>
      <c r="H12" s="15">
        <v>771020.77</v>
      </c>
      <c r="I12" s="16">
        <f t="shared" si="0"/>
        <v>-168779.22999999998</v>
      </c>
      <c r="J12" s="31">
        <f t="shared" si="1"/>
        <v>82.040941689721208</v>
      </c>
      <c r="K12" s="24">
        <v>664892.92000000004</v>
      </c>
      <c r="L12" s="29">
        <f t="shared" si="2"/>
        <v>106127.84999999998</v>
      </c>
      <c r="M12" s="24">
        <f t="shared" si="3"/>
        <v>115.96164537291207</v>
      </c>
      <c r="N12" s="24"/>
      <c r="O12" s="24"/>
      <c r="P12" s="28"/>
    </row>
    <row r="13" spans="1:16" ht="13.5" customHeight="1" x14ac:dyDescent="0.25">
      <c r="A13" s="13">
        <v>0</v>
      </c>
      <c r="B13" s="20"/>
      <c r="C13" s="20" t="s">
        <v>18</v>
      </c>
      <c r="D13" s="14" t="s">
        <v>19</v>
      </c>
      <c r="E13" s="15">
        <v>153800</v>
      </c>
      <c r="F13" s="15">
        <v>153800</v>
      </c>
      <c r="G13" s="15">
        <v>153800</v>
      </c>
      <c r="H13" s="24">
        <v>38925.54</v>
      </c>
      <c r="I13" s="16">
        <f t="shared" si="0"/>
        <v>-114874.45999999999</v>
      </c>
      <c r="J13" s="31">
        <f t="shared" si="1"/>
        <v>25.309193758127442</v>
      </c>
      <c r="K13" s="24">
        <v>458772.71</v>
      </c>
      <c r="L13" s="29">
        <f t="shared" si="2"/>
        <v>-419847.17000000004</v>
      </c>
      <c r="M13" s="24">
        <f t="shared" si="3"/>
        <v>8.484711307261497</v>
      </c>
      <c r="N13" s="24"/>
      <c r="O13" s="24"/>
      <c r="P13" s="28"/>
    </row>
    <row r="14" spans="1:16" ht="13.5" customHeight="1" x14ac:dyDescent="0.25">
      <c r="A14" s="13">
        <v>0</v>
      </c>
      <c r="B14" s="20"/>
      <c r="C14" s="20" t="s">
        <v>20</v>
      </c>
      <c r="D14" s="14" t="s">
        <v>21</v>
      </c>
      <c r="E14" s="15">
        <v>4420800</v>
      </c>
      <c r="F14" s="15">
        <v>4420800</v>
      </c>
      <c r="G14" s="15">
        <v>1955000</v>
      </c>
      <c r="H14" s="15">
        <v>1903935.91</v>
      </c>
      <c r="I14" s="16">
        <f t="shared" si="0"/>
        <v>-51064.090000000084</v>
      </c>
      <c r="J14" s="31">
        <f t="shared" si="1"/>
        <v>97.388026086956515</v>
      </c>
      <c r="K14" s="24">
        <v>2035349.78</v>
      </c>
      <c r="L14" s="29">
        <f t="shared" si="2"/>
        <v>-131413.87000000011</v>
      </c>
      <c r="M14" s="24">
        <f t="shared" si="3"/>
        <v>93.543425739825409</v>
      </c>
      <c r="N14" s="24"/>
      <c r="O14" s="24"/>
      <c r="P14" s="28"/>
    </row>
    <row r="15" spans="1:16" ht="13.5" customHeight="1" x14ac:dyDescent="0.25">
      <c r="A15" s="13">
        <v>0</v>
      </c>
      <c r="B15" s="20"/>
      <c r="C15" s="20" t="s">
        <v>22</v>
      </c>
      <c r="D15" s="14" t="s">
        <v>23</v>
      </c>
      <c r="E15" s="15">
        <v>1292000</v>
      </c>
      <c r="F15" s="15">
        <v>1292000</v>
      </c>
      <c r="G15" s="15">
        <v>715000</v>
      </c>
      <c r="H15" s="15">
        <v>660292.02</v>
      </c>
      <c r="I15" s="16">
        <f t="shared" si="0"/>
        <v>-54707.979999999981</v>
      </c>
      <c r="J15" s="31">
        <f t="shared" si="1"/>
        <v>92.348534265734273</v>
      </c>
      <c r="K15" s="24">
        <v>618832.51</v>
      </c>
      <c r="L15" s="29">
        <f t="shared" si="2"/>
        <v>41459.510000000009</v>
      </c>
      <c r="M15" s="24">
        <f t="shared" si="3"/>
        <v>106.69963347594651</v>
      </c>
      <c r="N15" s="24"/>
      <c r="O15" s="24"/>
      <c r="P15" s="28"/>
    </row>
    <row r="16" spans="1:16" ht="13.5" customHeight="1" x14ac:dyDescent="0.25">
      <c r="A16" s="13">
        <v>0</v>
      </c>
      <c r="B16" s="20"/>
      <c r="C16" s="20" t="s">
        <v>24</v>
      </c>
      <c r="D16" s="14" t="s">
        <v>25</v>
      </c>
      <c r="E16" s="15">
        <v>20700</v>
      </c>
      <c r="F16" s="15">
        <v>20700</v>
      </c>
      <c r="G16" s="15">
        <v>9150</v>
      </c>
      <c r="H16" s="15">
        <v>13958.36</v>
      </c>
      <c r="I16" s="16">
        <f t="shared" si="0"/>
        <v>4808.3600000000006</v>
      </c>
      <c r="J16" s="31">
        <f t="shared" si="1"/>
        <v>152.55038251366119</v>
      </c>
      <c r="K16" s="24">
        <v>9338.11</v>
      </c>
      <c r="L16" s="29">
        <f t="shared" si="2"/>
        <v>4620.25</v>
      </c>
      <c r="M16" s="24">
        <f t="shared" si="3"/>
        <v>149.47735676705457</v>
      </c>
      <c r="N16" s="24"/>
      <c r="O16" s="24"/>
      <c r="P16" s="28"/>
    </row>
    <row r="17" spans="1:16" ht="13.5" customHeight="1" x14ac:dyDescent="0.25">
      <c r="A17" s="13">
        <v>0</v>
      </c>
      <c r="B17" s="20"/>
      <c r="C17" s="20" t="s">
        <v>26</v>
      </c>
      <c r="D17" s="14" t="s">
        <v>27</v>
      </c>
      <c r="E17" s="15">
        <v>2900000</v>
      </c>
      <c r="F17" s="15">
        <v>2900000</v>
      </c>
      <c r="G17" s="15">
        <v>1700000</v>
      </c>
      <c r="H17" s="15">
        <v>1353132.15</v>
      </c>
      <c r="I17" s="16">
        <f t="shared" si="0"/>
        <v>-346867.85000000009</v>
      </c>
      <c r="J17" s="31">
        <f t="shared" si="1"/>
        <v>79.596008823529402</v>
      </c>
      <c r="K17" s="24">
        <v>1842229.3</v>
      </c>
      <c r="L17" s="29">
        <f t="shared" si="2"/>
        <v>-489097.15000000014</v>
      </c>
      <c r="M17" s="24">
        <f t="shared" si="3"/>
        <v>73.450799528592881</v>
      </c>
      <c r="N17" s="24"/>
      <c r="O17" s="24"/>
      <c r="P17" s="28"/>
    </row>
    <row r="18" spans="1:16" ht="13.5" customHeight="1" x14ac:dyDescent="0.25">
      <c r="A18" s="13">
        <v>0</v>
      </c>
      <c r="B18" s="20"/>
      <c r="C18" s="20" t="s">
        <v>28</v>
      </c>
      <c r="D18" s="14" t="s">
        <v>29</v>
      </c>
      <c r="E18" s="15">
        <v>1100000</v>
      </c>
      <c r="F18" s="15">
        <v>1100000</v>
      </c>
      <c r="G18" s="15">
        <v>644000</v>
      </c>
      <c r="H18" s="15">
        <v>693729.99</v>
      </c>
      <c r="I18" s="16">
        <f t="shared" si="0"/>
        <v>49729.989999999991</v>
      </c>
      <c r="J18" s="31">
        <f t="shared" si="1"/>
        <v>107.72204813664597</v>
      </c>
      <c r="K18" s="24">
        <v>727345.89</v>
      </c>
      <c r="L18" s="29">
        <f t="shared" si="2"/>
        <v>-33615.900000000023</v>
      </c>
      <c r="M18" s="24">
        <f t="shared" si="3"/>
        <v>95.378278689386704</v>
      </c>
      <c r="N18" s="24"/>
      <c r="O18" s="24"/>
      <c r="P18" s="28"/>
    </row>
    <row r="19" spans="1:16" ht="13.5" customHeight="1" x14ac:dyDescent="0.25">
      <c r="A19" s="13">
        <v>0</v>
      </c>
      <c r="B19" s="20"/>
      <c r="C19" s="20" t="s">
        <v>30</v>
      </c>
      <c r="D19" s="14" t="s">
        <v>31</v>
      </c>
      <c r="E19" s="15">
        <v>174000</v>
      </c>
      <c r="F19" s="15">
        <v>174000</v>
      </c>
      <c r="G19" s="15">
        <v>101500</v>
      </c>
      <c r="H19" s="15">
        <v>116221.2</v>
      </c>
      <c r="I19" s="16">
        <f t="shared" si="0"/>
        <v>14721.199999999997</v>
      </c>
      <c r="J19" s="31">
        <f t="shared" si="1"/>
        <v>114.50364532019704</v>
      </c>
      <c r="K19" s="24">
        <v>94197.48</v>
      </c>
      <c r="L19" s="29">
        <f t="shared" si="2"/>
        <v>22023.72</v>
      </c>
      <c r="M19" s="24">
        <f t="shared" si="3"/>
        <v>123.38037068507566</v>
      </c>
      <c r="N19" s="24"/>
      <c r="O19" s="24"/>
      <c r="P19" s="28"/>
    </row>
    <row r="20" spans="1:16" ht="13.5" customHeight="1" x14ac:dyDescent="0.25">
      <c r="A20" s="13">
        <v>0</v>
      </c>
      <c r="B20" s="20"/>
      <c r="C20" s="20" t="s">
        <v>32</v>
      </c>
      <c r="D20" s="14" t="s">
        <v>33</v>
      </c>
      <c r="E20" s="15">
        <v>1300000</v>
      </c>
      <c r="F20" s="15">
        <v>1400000</v>
      </c>
      <c r="G20" s="15">
        <v>850000</v>
      </c>
      <c r="H20" s="15">
        <v>929354.75</v>
      </c>
      <c r="I20" s="16">
        <f t="shared" si="0"/>
        <v>79354.75</v>
      </c>
      <c r="J20" s="31">
        <f t="shared" si="1"/>
        <v>109.33585294117647</v>
      </c>
      <c r="K20" s="24">
        <v>625308.62</v>
      </c>
      <c r="L20" s="29">
        <f t="shared" si="2"/>
        <v>304046.13</v>
      </c>
      <c r="M20" s="24">
        <f t="shared" si="3"/>
        <v>148.62337096840278</v>
      </c>
      <c r="N20" s="24"/>
      <c r="O20" s="24"/>
      <c r="P20" s="28"/>
    </row>
    <row r="21" spans="1:16" ht="13.5" customHeight="1" x14ac:dyDescent="0.25">
      <c r="A21" s="13">
        <v>0</v>
      </c>
      <c r="B21" s="20"/>
      <c r="C21" s="20" t="s">
        <v>34</v>
      </c>
      <c r="D21" s="14" t="s">
        <v>33</v>
      </c>
      <c r="E21" s="15">
        <v>8180000</v>
      </c>
      <c r="F21" s="15">
        <v>8380000</v>
      </c>
      <c r="G21" s="15">
        <v>4705000</v>
      </c>
      <c r="H21" s="15">
        <v>5118205.53</v>
      </c>
      <c r="I21" s="16">
        <f t="shared" si="0"/>
        <v>413205.53000000026</v>
      </c>
      <c r="J21" s="31">
        <f t="shared" si="1"/>
        <v>108.78226418703507</v>
      </c>
      <c r="K21" s="24">
        <v>3320540.76</v>
      </c>
      <c r="L21" s="29">
        <f t="shared" si="2"/>
        <v>1797664.7700000005</v>
      </c>
      <c r="M21" s="24">
        <f t="shared" si="3"/>
        <v>154.1377112925426</v>
      </c>
      <c r="N21" s="24"/>
      <c r="O21" s="24"/>
      <c r="P21" s="28"/>
    </row>
    <row r="22" spans="1:16" ht="13.5" customHeight="1" x14ac:dyDescent="0.25">
      <c r="A22" s="13">
        <v>0</v>
      </c>
      <c r="B22" s="20"/>
      <c r="C22" s="20" t="s">
        <v>35</v>
      </c>
      <c r="D22" s="14" t="s">
        <v>36</v>
      </c>
      <c r="E22" s="15">
        <v>4900000</v>
      </c>
      <c r="F22" s="15">
        <v>6294403</v>
      </c>
      <c r="G22" s="15">
        <v>3764403</v>
      </c>
      <c r="H22" s="15">
        <v>4883182.87</v>
      </c>
      <c r="I22" s="16">
        <f t="shared" si="0"/>
        <v>1118779.8700000001</v>
      </c>
      <c r="J22" s="31">
        <f t="shared" si="1"/>
        <v>129.71998136225054</v>
      </c>
      <c r="K22" s="24">
        <v>1929428.89</v>
      </c>
      <c r="L22" s="29">
        <f t="shared" si="2"/>
        <v>2953753.9800000004</v>
      </c>
      <c r="M22" s="24">
        <f t="shared" si="3"/>
        <v>253.08954869023447</v>
      </c>
      <c r="N22" s="24"/>
      <c r="O22" s="24"/>
      <c r="P22" s="28"/>
    </row>
    <row r="23" spans="1:16" ht="13.5" customHeight="1" x14ac:dyDescent="0.25">
      <c r="A23" s="13">
        <v>0</v>
      </c>
      <c r="B23" s="20"/>
      <c r="C23" s="20" t="s">
        <v>37</v>
      </c>
      <c r="D23" s="14" t="s">
        <v>38</v>
      </c>
      <c r="E23" s="15">
        <v>3900000</v>
      </c>
      <c r="F23" s="15">
        <v>4370000</v>
      </c>
      <c r="G23" s="15">
        <v>2585000</v>
      </c>
      <c r="H23" s="15">
        <v>2853127.45</v>
      </c>
      <c r="I23" s="16">
        <f t="shared" si="0"/>
        <v>268127.45000000019</v>
      </c>
      <c r="J23" s="31">
        <f t="shared" si="1"/>
        <v>110.37243520309478</v>
      </c>
      <c r="K23" s="24">
        <v>1807208.03</v>
      </c>
      <c r="L23" s="29">
        <f t="shared" si="2"/>
        <v>1045919.4200000002</v>
      </c>
      <c r="M23" s="24">
        <f t="shared" si="3"/>
        <v>157.87487675118399</v>
      </c>
      <c r="N23" s="24"/>
      <c r="O23" s="24"/>
      <c r="P23" s="28"/>
    </row>
    <row r="24" spans="1:16" ht="13.5" customHeight="1" x14ac:dyDescent="0.25">
      <c r="A24" s="13">
        <v>0</v>
      </c>
      <c r="B24" s="20"/>
      <c r="C24" s="20" t="s">
        <v>39</v>
      </c>
      <c r="D24" s="14" t="s">
        <v>40</v>
      </c>
      <c r="E24" s="15">
        <v>230000</v>
      </c>
      <c r="F24" s="15">
        <v>230000</v>
      </c>
      <c r="G24" s="15">
        <v>167900</v>
      </c>
      <c r="H24" s="15">
        <v>97247</v>
      </c>
      <c r="I24" s="16">
        <f t="shared" si="0"/>
        <v>-70653</v>
      </c>
      <c r="J24" s="31">
        <f t="shared" si="1"/>
        <v>57.919594997022038</v>
      </c>
      <c r="K24" s="24">
        <v>153346.82999999999</v>
      </c>
      <c r="L24" s="29">
        <f t="shared" si="2"/>
        <v>-56099.829999999987</v>
      </c>
      <c r="M24" s="24">
        <f t="shared" si="3"/>
        <v>63.416374502166107</v>
      </c>
      <c r="N24" s="24"/>
      <c r="O24" s="24"/>
      <c r="P24" s="28"/>
    </row>
    <row r="25" spans="1:16" ht="13.5" customHeight="1" x14ac:dyDescent="0.25">
      <c r="A25" s="13">
        <v>0</v>
      </c>
      <c r="B25" s="20"/>
      <c r="C25" s="20" t="s">
        <v>41</v>
      </c>
      <c r="D25" s="14" t="s">
        <v>42</v>
      </c>
      <c r="E25" s="15">
        <v>770000</v>
      </c>
      <c r="F25" s="15">
        <v>770000</v>
      </c>
      <c r="G25" s="15">
        <v>310000</v>
      </c>
      <c r="H25" s="15">
        <v>215671.85</v>
      </c>
      <c r="I25" s="16">
        <f t="shared" si="0"/>
        <v>-94328.15</v>
      </c>
      <c r="J25" s="31">
        <f t="shared" si="1"/>
        <v>69.57156451612903</v>
      </c>
      <c r="K25" s="24">
        <v>427947.84</v>
      </c>
      <c r="L25" s="29">
        <f t="shared" si="2"/>
        <v>-212275.99000000002</v>
      </c>
      <c r="M25" s="24">
        <f t="shared" si="3"/>
        <v>50.396760969748087</v>
      </c>
      <c r="N25" s="24"/>
      <c r="O25" s="24"/>
      <c r="P25" s="28"/>
    </row>
    <row r="26" spans="1:16" ht="13.5" customHeight="1" x14ac:dyDescent="0.25">
      <c r="A26" s="13">
        <v>0</v>
      </c>
      <c r="B26" s="20"/>
      <c r="C26" s="20" t="s">
        <v>43</v>
      </c>
      <c r="D26" s="14" t="s">
        <v>44</v>
      </c>
      <c r="E26" s="15">
        <v>2300000</v>
      </c>
      <c r="F26" s="15">
        <v>2300000</v>
      </c>
      <c r="G26" s="15">
        <v>1025000</v>
      </c>
      <c r="H26" s="15">
        <v>606768.5</v>
      </c>
      <c r="I26" s="16">
        <f t="shared" si="0"/>
        <v>-418231.5</v>
      </c>
      <c r="J26" s="31">
        <f t="shared" si="1"/>
        <v>59.196926829268293</v>
      </c>
      <c r="K26" s="24">
        <v>1617410</v>
      </c>
      <c r="L26" s="29">
        <f t="shared" si="2"/>
        <v>-1010641.5</v>
      </c>
      <c r="M26" s="24">
        <f t="shared" si="3"/>
        <v>37.514823081346108</v>
      </c>
      <c r="N26" s="24"/>
      <c r="O26" s="24"/>
      <c r="P26" s="28"/>
    </row>
    <row r="27" spans="1:16" ht="13.5" customHeight="1" x14ac:dyDescent="0.25">
      <c r="A27" s="13">
        <v>0</v>
      </c>
      <c r="B27" s="20"/>
      <c r="C27" s="20" t="s">
        <v>45</v>
      </c>
      <c r="D27" s="14" t="s">
        <v>46</v>
      </c>
      <c r="E27" s="15">
        <v>1600000</v>
      </c>
      <c r="F27" s="15">
        <v>1600000</v>
      </c>
      <c r="G27" s="15">
        <v>1091500</v>
      </c>
      <c r="H27" s="15">
        <v>1154769.8500000001</v>
      </c>
      <c r="I27" s="16">
        <f t="shared" si="0"/>
        <v>63269.850000000093</v>
      </c>
      <c r="J27" s="31">
        <f t="shared" si="1"/>
        <v>105.79659642693542</v>
      </c>
      <c r="K27" s="24">
        <v>996772.49</v>
      </c>
      <c r="L27" s="29">
        <f t="shared" si="2"/>
        <v>157997.3600000001</v>
      </c>
      <c r="M27" s="24">
        <f t="shared" si="3"/>
        <v>115.85089492186928</v>
      </c>
      <c r="N27" s="24"/>
      <c r="O27" s="24"/>
      <c r="P27" s="28"/>
    </row>
    <row r="28" spans="1:16" ht="13.5" customHeight="1" x14ac:dyDescent="0.25">
      <c r="A28" s="13">
        <v>0</v>
      </c>
      <c r="B28" s="20"/>
      <c r="C28" s="20" t="s">
        <v>47</v>
      </c>
      <c r="D28" s="14" t="s">
        <v>48</v>
      </c>
      <c r="E28" s="15">
        <v>5900000</v>
      </c>
      <c r="F28" s="15">
        <v>5900000</v>
      </c>
      <c r="G28" s="15">
        <v>3360000</v>
      </c>
      <c r="H28" s="15">
        <v>3268619.14</v>
      </c>
      <c r="I28" s="16">
        <f t="shared" si="0"/>
        <v>-91380.85999999987</v>
      </c>
      <c r="J28" s="31">
        <f t="shared" si="1"/>
        <v>97.280331547619042</v>
      </c>
      <c r="K28" s="24">
        <v>3216785.27</v>
      </c>
      <c r="L28" s="29">
        <f t="shared" si="2"/>
        <v>51833.870000000112</v>
      </c>
      <c r="M28" s="24">
        <f t="shared" si="3"/>
        <v>101.61135623454282</v>
      </c>
      <c r="N28" s="24"/>
      <c r="O28" s="24"/>
      <c r="P28" s="28"/>
    </row>
    <row r="29" spans="1:16" ht="13.5" customHeight="1" x14ac:dyDescent="0.25">
      <c r="A29" s="13">
        <v>0</v>
      </c>
      <c r="B29" s="20"/>
      <c r="C29" s="20" t="s">
        <v>49</v>
      </c>
      <c r="D29" s="14" t="s">
        <v>50</v>
      </c>
      <c r="E29" s="15">
        <v>24500000</v>
      </c>
      <c r="F29" s="15">
        <v>25000000</v>
      </c>
      <c r="G29" s="15">
        <v>14500000</v>
      </c>
      <c r="H29" s="15">
        <v>14874421.27</v>
      </c>
      <c r="I29" s="16">
        <f t="shared" si="0"/>
        <v>374421.26999999955</v>
      </c>
      <c r="J29" s="31">
        <f t="shared" si="1"/>
        <v>102.5822156551724</v>
      </c>
      <c r="K29" s="24">
        <v>14837939.32</v>
      </c>
      <c r="L29" s="29">
        <f t="shared" si="2"/>
        <v>36481.949999999255</v>
      </c>
      <c r="M29" s="24">
        <f t="shared" si="3"/>
        <v>100.24586938397049</v>
      </c>
      <c r="N29" s="24"/>
      <c r="O29" s="24"/>
      <c r="P29" s="28"/>
    </row>
    <row r="30" spans="1:16" ht="13.5" customHeight="1" x14ac:dyDescent="0.25">
      <c r="A30" s="13">
        <v>0</v>
      </c>
      <c r="B30" s="20"/>
      <c r="C30" s="20" t="s">
        <v>51</v>
      </c>
      <c r="D30" s="14" t="s">
        <v>52</v>
      </c>
      <c r="E30" s="15">
        <v>1500000</v>
      </c>
      <c r="F30" s="15">
        <v>1800000</v>
      </c>
      <c r="G30" s="15">
        <v>945000</v>
      </c>
      <c r="H30" s="15">
        <v>1331940.1399999999</v>
      </c>
      <c r="I30" s="16">
        <f t="shared" si="0"/>
        <v>386940.1399999999</v>
      </c>
      <c r="J30" s="31">
        <f t="shared" si="1"/>
        <v>140.94604656084655</v>
      </c>
      <c r="K30" s="24">
        <v>631793.19999999995</v>
      </c>
      <c r="L30" s="29">
        <f t="shared" si="2"/>
        <v>700146.94</v>
      </c>
      <c r="M30" s="24">
        <f t="shared" si="3"/>
        <v>210.81900533275763</v>
      </c>
      <c r="N30" s="24"/>
      <c r="O30" s="24"/>
      <c r="P30" s="28"/>
    </row>
    <row r="31" spans="1:16" ht="13.5" customHeight="1" x14ac:dyDescent="0.25">
      <c r="A31" s="13">
        <v>0</v>
      </c>
      <c r="B31" s="20"/>
      <c r="C31" s="20" t="s">
        <v>53</v>
      </c>
      <c r="D31" s="14" t="s">
        <v>54</v>
      </c>
      <c r="E31" s="15">
        <v>2230000</v>
      </c>
      <c r="F31" s="15">
        <v>2230000</v>
      </c>
      <c r="G31" s="15">
        <v>1445000</v>
      </c>
      <c r="H31" s="15">
        <v>1572905.76</v>
      </c>
      <c r="I31" s="16">
        <f t="shared" si="0"/>
        <v>127905.76000000001</v>
      </c>
      <c r="J31" s="31">
        <f t="shared" si="1"/>
        <v>108.85160968858132</v>
      </c>
      <c r="K31" s="24">
        <v>1363729.5</v>
      </c>
      <c r="L31" s="29">
        <f t="shared" si="2"/>
        <v>209176.26</v>
      </c>
      <c r="M31" s="24">
        <f t="shared" si="3"/>
        <v>115.33854477739169</v>
      </c>
      <c r="N31" s="24"/>
      <c r="O31" s="24"/>
      <c r="P31" s="28"/>
    </row>
    <row r="32" spans="1:16" ht="13.5" customHeight="1" x14ac:dyDescent="0.25">
      <c r="A32" s="13">
        <v>0</v>
      </c>
      <c r="B32" s="20"/>
      <c r="C32" s="20" t="s">
        <v>55</v>
      </c>
      <c r="D32" s="14" t="s">
        <v>56</v>
      </c>
      <c r="E32" s="15">
        <v>25000</v>
      </c>
      <c r="F32" s="15">
        <v>25000</v>
      </c>
      <c r="G32" s="15">
        <v>25000</v>
      </c>
      <c r="H32" s="15">
        <v>19922.689999999999</v>
      </c>
      <c r="I32" s="16">
        <f t="shared" si="0"/>
        <v>-5077.3100000000013</v>
      </c>
      <c r="J32" s="31">
        <f t="shared" si="1"/>
        <v>79.690759999999997</v>
      </c>
      <c r="K32" s="24">
        <v>24999.8</v>
      </c>
      <c r="L32" s="29">
        <f t="shared" si="2"/>
        <v>-5077.1100000000006</v>
      </c>
      <c r="M32" s="24">
        <f t="shared" si="3"/>
        <v>79.691397531180243</v>
      </c>
      <c r="N32" s="24"/>
      <c r="O32" s="24"/>
      <c r="P32" s="28"/>
    </row>
    <row r="33" spans="1:16" ht="13.5" customHeight="1" x14ac:dyDescent="0.25">
      <c r="A33" s="13">
        <v>0</v>
      </c>
      <c r="B33" s="20"/>
      <c r="C33" s="20" t="s">
        <v>57</v>
      </c>
      <c r="D33" s="14" t="s">
        <v>58</v>
      </c>
      <c r="E33" s="15">
        <v>131500</v>
      </c>
      <c r="F33" s="15">
        <v>131500</v>
      </c>
      <c r="G33" s="15">
        <v>93750</v>
      </c>
      <c r="H33" s="15">
        <v>122916.67</v>
      </c>
      <c r="I33" s="16">
        <f t="shared" si="0"/>
        <v>29166.67</v>
      </c>
      <c r="J33" s="31">
        <f t="shared" si="1"/>
        <v>131.11111466666668</v>
      </c>
      <c r="K33" s="24">
        <v>131250</v>
      </c>
      <c r="L33" s="29">
        <f t="shared" si="2"/>
        <v>-8333.3300000000017</v>
      </c>
      <c r="M33" s="24">
        <f t="shared" si="3"/>
        <v>93.6507961904762</v>
      </c>
      <c r="N33" s="24"/>
      <c r="O33" s="24"/>
      <c r="P33" s="28"/>
    </row>
    <row r="34" spans="1:16" ht="13.5" customHeight="1" x14ac:dyDescent="0.25">
      <c r="A34" s="13">
        <v>0</v>
      </c>
      <c r="B34" s="20"/>
      <c r="C34" s="20" t="s">
        <v>59</v>
      </c>
      <c r="D34" s="14" t="s">
        <v>60</v>
      </c>
      <c r="E34" s="15">
        <v>0</v>
      </c>
      <c r="F34" s="15">
        <v>0</v>
      </c>
      <c r="G34" s="15">
        <v>0</v>
      </c>
      <c r="H34" s="15">
        <v>215.8</v>
      </c>
      <c r="I34" s="16">
        <f t="shared" si="0"/>
        <v>215.8</v>
      </c>
      <c r="J34" s="31">
        <f t="shared" si="1"/>
        <v>0</v>
      </c>
      <c r="K34" s="25"/>
      <c r="L34" s="29">
        <f t="shared" si="2"/>
        <v>215.8</v>
      </c>
      <c r="M34" s="24"/>
      <c r="N34" s="24"/>
      <c r="O34" s="24"/>
      <c r="P34" s="28"/>
    </row>
    <row r="35" spans="1:16" ht="13.5" customHeight="1" x14ac:dyDescent="0.25">
      <c r="A35" s="13">
        <v>0</v>
      </c>
      <c r="B35" s="20"/>
      <c r="C35" s="20" t="s">
        <v>61</v>
      </c>
      <c r="D35" s="14" t="s">
        <v>62</v>
      </c>
      <c r="E35" s="15">
        <v>2400</v>
      </c>
      <c r="F35" s="15">
        <v>2400</v>
      </c>
      <c r="G35" s="15">
        <v>1200</v>
      </c>
      <c r="H35" s="15">
        <v>2305.5</v>
      </c>
      <c r="I35" s="16">
        <f t="shared" si="0"/>
        <v>1105.5</v>
      </c>
      <c r="J35" s="31">
        <f t="shared" si="1"/>
        <v>192.125</v>
      </c>
      <c r="K35" s="24">
        <v>-5055</v>
      </c>
      <c r="L35" s="29">
        <f t="shared" si="2"/>
        <v>7360.5</v>
      </c>
      <c r="M35" s="24">
        <f t="shared" si="3"/>
        <v>-45.60830860534125</v>
      </c>
      <c r="N35" s="24"/>
      <c r="O35" s="24"/>
      <c r="P35" s="28"/>
    </row>
    <row r="36" spans="1:16" ht="13.5" customHeight="1" x14ac:dyDescent="0.25">
      <c r="A36" s="13">
        <v>0</v>
      </c>
      <c r="B36" s="20"/>
      <c r="C36" s="20" t="s">
        <v>63</v>
      </c>
      <c r="D36" s="14" t="s">
        <v>64</v>
      </c>
      <c r="E36" s="15">
        <v>2400000</v>
      </c>
      <c r="F36" s="15">
        <v>2700000</v>
      </c>
      <c r="G36" s="15">
        <v>1955000</v>
      </c>
      <c r="H36" s="15">
        <v>1927935.21</v>
      </c>
      <c r="I36" s="16">
        <f t="shared" si="0"/>
        <v>-27064.790000000037</v>
      </c>
      <c r="J36" s="31">
        <f t="shared" si="1"/>
        <v>98.615611764705875</v>
      </c>
      <c r="K36" s="24">
        <v>1409346.91</v>
      </c>
      <c r="L36" s="29">
        <f t="shared" si="2"/>
        <v>518588.30000000005</v>
      </c>
      <c r="M36" s="24">
        <f t="shared" si="3"/>
        <v>136.79635555450292</v>
      </c>
      <c r="N36" s="24"/>
      <c r="O36" s="24"/>
      <c r="P36" s="28"/>
    </row>
    <row r="37" spans="1:16" ht="13.5" customHeight="1" x14ac:dyDescent="0.25">
      <c r="A37" s="13">
        <v>0</v>
      </c>
      <c r="B37" s="20"/>
      <c r="C37" s="20" t="s">
        <v>65</v>
      </c>
      <c r="D37" s="14" t="s">
        <v>66</v>
      </c>
      <c r="E37" s="15">
        <v>25500000</v>
      </c>
      <c r="F37" s="15">
        <v>26397071</v>
      </c>
      <c r="G37" s="15">
        <v>17697071</v>
      </c>
      <c r="H37" s="15">
        <v>18448494.16</v>
      </c>
      <c r="I37" s="16">
        <f t="shared" si="0"/>
        <v>751423.16000000015</v>
      </c>
      <c r="J37" s="31">
        <f t="shared" si="1"/>
        <v>104.24603122177676</v>
      </c>
      <c r="K37" s="24">
        <v>15282185.1</v>
      </c>
      <c r="L37" s="29">
        <f t="shared" si="2"/>
        <v>3166309.0600000005</v>
      </c>
      <c r="M37" s="24">
        <f t="shared" si="3"/>
        <v>120.71895504000932</v>
      </c>
      <c r="N37" s="24"/>
      <c r="O37" s="24"/>
      <c r="P37" s="28"/>
    </row>
    <row r="38" spans="1:16" ht="13.5" customHeight="1" x14ac:dyDescent="0.25">
      <c r="A38" s="13">
        <v>0</v>
      </c>
      <c r="B38" s="20"/>
      <c r="C38" s="20" t="s">
        <v>67</v>
      </c>
      <c r="D38" s="14" t="s">
        <v>68</v>
      </c>
      <c r="E38" s="15">
        <v>20600000</v>
      </c>
      <c r="F38" s="15">
        <v>22100000</v>
      </c>
      <c r="G38" s="15">
        <v>11160000</v>
      </c>
      <c r="H38" s="15">
        <v>11827078.85</v>
      </c>
      <c r="I38" s="16">
        <f t="shared" si="0"/>
        <v>667078.84999999963</v>
      </c>
      <c r="J38" s="31">
        <f t="shared" si="1"/>
        <v>105.9774090501792</v>
      </c>
      <c r="K38" s="24">
        <v>10837999.26</v>
      </c>
      <c r="L38" s="29">
        <f t="shared" si="2"/>
        <v>989079.58999999985</v>
      </c>
      <c r="M38" s="24">
        <f t="shared" si="3"/>
        <v>109.12603485451797</v>
      </c>
      <c r="N38" s="24"/>
      <c r="O38" s="24"/>
      <c r="P38" s="28"/>
    </row>
    <row r="39" spans="1:16" ht="13.5" customHeight="1" x14ac:dyDescent="0.25">
      <c r="A39" s="13">
        <v>0</v>
      </c>
      <c r="B39" s="20"/>
      <c r="C39" s="20" t="s">
        <v>69</v>
      </c>
      <c r="D39" s="14" t="s">
        <v>70</v>
      </c>
      <c r="E39" s="15">
        <v>12600</v>
      </c>
      <c r="F39" s="15">
        <v>12600</v>
      </c>
      <c r="G39" s="15">
        <v>12600</v>
      </c>
      <c r="H39" s="15">
        <v>24211</v>
      </c>
      <c r="I39" s="16">
        <f t="shared" ref="I39:I67" si="4">H39-G39</f>
        <v>11611</v>
      </c>
      <c r="J39" s="31">
        <f t="shared" ref="J39:J67" si="5">IF(G39=0,0,H39/G39*100)</f>
        <v>192.15079365079367</v>
      </c>
      <c r="K39" s="24">
        <v>85212</v>
      </c>
      <c r="L39" s="29">
        <f t="shared" si="2"/>
        <v>-61001</v>
      </c>
      <c r="M39" s="24">
        <f t="shared" si="3"/>
        <v>28.412664882880346</v>
      </c>
      <c r="N39" s="24"/>
      <c r="O39" s="24"/>
      <c r="P39" s="28"/>
    </row>
    <row r="40" spans="1:16" ht="13.5" customHeight="1" x14ac:dyDescent="0.25">
      <c r="A40" s="13">
        <v>0</v>
      </c>
      <c r="B40" s="20"/>
      <c r="C40" s="20" t="s">
        <v>71</v>
      </c>
      <c r="D40" s="14" t="s">
        <v>72</v>
      </c>
      <c r="E40" s="15">
        <v>910000</v>
      </c>
      <c r="F40" s="15">
        <v>910000</v>
      </c>
      <c r="G40" s="15">
        <v>321400</v>
      </c>
      <c r="H40" s="15">
        <v>2728901.01</v>
      </c>
      <c r="I40" s="16">
        <f t="shared" si="4"/>
        <v>2407501.0099999998</v>
      </c>
      <c r="J40" s="31">
        <f t="shared" si="5"/>
        <v>849.06689794648412</v>
      </c>
      <c r="K40" s="24">
        <v>380341.69</v>
      </c>
      <c r="L40" s="29">
        <f t="shared" si="2"/>
        <v>2348559.3199999998</v>
      </c>
      <c r="M40" s="24">
        <f t="shared" si="3"/>
        <v>717.48669203210409</v>
      </c>
      <c r="N40" s="24"/>
      <c r="O40" s="24"/>
      <c r="P40" s="28"/>
    </row>
    <row r="41" spans="1:16" ht="13.5" customHeight="1" x14ac:dyDescent="0.25">
      <c r="A41" s="13">
        <v>0</v>
      </c>
      <c r="B41" s="20"/>
      <c r="C41" s="20" t="s">
        <v>73</v>
      </c>
      <c r="D41" s="14" t="s">
        <v>74</v>
      </c>
      <c r="E41" s="15">
        <v>17000</v>
      </c>
      <c r="F41" s="15">
        <v>17000</v>
      </c>
      <c r="G41" s="15">
        <v>17000</v>
      </c>
      <c r="H41" s="15">
        <v>24353.279999999999</v>
      </c>
      <c r="I41" s="16">
        <f t="shared" si="4"/>
        <v>7353.2799999999988</v>
      </c>
      <c r="J41" s="31">
        <f t="shared" si="5"/>
        <v>143.25458823529411</v>
      </c>
      <c r="K41" s="24">
        <v>64400</v>
      </c>
      <c r="L41" s="29">
        <f t="shared" si="2"/>
        <v>-40046.720000000001</v>
      </c>
      <c r="M41" s="24">
        <f t="shared" si="3"/>
        <v>37.815652173913037</v>
      </c>
      <c r="N41" s="24"/>
      <c r="O41" s="24"/>
      <c r="P41" s="28"/>
    </row>
    <row r="42" spans="1:16" ht="13.5" customHeight="1" x14ac:dyDescent="0.25">
      <c r="A42" s="13">
        <v>0</v>
      </c>
      <c r="B42" s="20"/>
      <c r="C42" s="20" t="s">
        <v>75</v>
      </c>
      <c r="D42" s="14" t="s">
        <v>76</v>
      </c>
      <c r="E42" s="15">
        <v>47500</v>
      </c>
      <c r="F42" s="15">
        <v>47500</v>
      </c>
      <c r="G42" s="15">
        <v>42000</v>
      </c>
      <c r="H42" s="15">
        <v>32952</v>
      </c>
      <c r="I42" s="16">
        <f t="shared" si="4"/>
        <v>-9048</v>
      </c>
      <c r="J42" s="31">
        <f t="shared" si="5"/>
        <v>78.457142857142856</v>
      </c>
      <c r="K42" s="24">
        <v>28190</v>
      </c>
      <c r="L42" s="29">
        <f t="shared" si="2"/>
        <v>4762</v>
      </c>
      <c r="M42" s="24">
        <f t="shared" si="3"/>
        <v>116.89251507626818</v>
      </c>
      <c r="N42" s="24"/>
      <c r="O42" s="24"/>
      <c r="P42" s="28"/>
    </row>
    <row r="43" spans="1:16" ht="13.5" customHeight="1" x14ac:dyDescent="0.25">
      <c r="A43" s="13">
        <v>0</v>
      </c>
      <c r="B43" s="20"/>
      <c r="C43" s="20" t="s">
        <v>77</v>
      </c>
      <c r="D43" s="14" t="s">
        <v>78</v>
      </c>
      <c r="E43" s="15">
        <v>1215000</v>
      </c>
      <c r="F43" s="15">
        <v>1215000</v>
      </c>
      <c r="G43" s="15">
        <v>753300</v>
      </c>
      <c r="H43" s="15">
        <v>730702.74</v>
      </c>
      <c r="I43" s="16">
        <f t="shared" si="4"/>
        <v>-22597.260000000009</v>
      </c>
      <c r="J43" s="31">
        <f t="shared" si="5"/>
        <v>97.000230983671841</v>
      </c>
      <c r="K43" s="24">
        <v>718670.32000000007</v>
      </c>
      <c r="L43" s="29">
        <f t="shared" si="2"/>
        <v>12032.419999999925</v>
      </c>
      <c r="M43" s="24">
        <f t="shared" si="3"/>
        <v>101.67426143325355</v>
      </c>
      <c r="N43" s="24"/>
      <c r="O43" s="24"/>
      <c r="P43" s="28"/>
    </row>
    <row r="44" spans="1:16" ht="13.5" customHeight="1" x14ac:dyDescent="0.25">
      <c r="A44" s="13">
        <v>0</v>
      </c>
      <c r="B44" s="20"/>
      <c r="C44" s="20" t="s">
        <v>79</v>
      </c>
      <c r="D44" s="14" t="s">
        <v>80</v>
      </c>
      <c r="E44" s="15">
        <v>1515000</v>
      </c>
      <c r="F44" s="15">
        <v>1515000</v>
      </c>
      <c r="G44" s="15">
        <v>858800</v>
      </c>
      <c r="H44" s="15">
        <v>781860.45</v>
      </c>
      <c r="I44" s="16">
        <f t="shared" si="4"/>
        <v>-76939.550000000047</v>
      </c>
      <c r="J44" s="31">
        <f t="shared" si="5"/>
        <v>91.041039823008845</v>
      </c>
      <c r="K44" s="24">
        <v>823070.42</v>
      </c>
      <c r="L44" s="29">
        <f t="shared" si="2"/>
        <v>-41209.970000000088</v>
      </c>
      <c r="M44" s="24">
        <f t="shared" si="3"/>
        <v>94.993141656093044</v>
      </c>
      <c r="N44" s="24"/>
      <c r="O44" s="24"/>
      <c r="P44" s="28"/>
    </row>
    <row r="45" spans="1:16" ht="13.5" customHeight="1" x14ac:dyDescent="0.25">
      <c r="A45" s="13">
        <v>0</v>
      </c>
      <c r="B45" s="20"/>
      <c r="C45" s="20" t="s">
        <v>81</v>
      </c>
      <c r="D45" s="14" t="s">
        <v>82</v>
      </c>
      <c r="E45" s="15">
        <v>320000</v>
      </c>
      <c r="F45" s="15">
        <v>320000</v>
      </c>
      <c r="G45" s="15">
        <v>178050</v>
      </c>
      <c r="H45" s="24">
        <v>272394.95</v>
      </c>
      <c r="I45" s="16">
        <f t="shared" si="4"/>
        <v>94344.950000000012</v>
      </c>
      <c r="J45" s="31">
        <f t="shared" si="5"/>
        <v>152.98789665824208</v>
      </c>
      <c r="K45" s="24">
        <v>178034.04</v>
      </c>
      <c r="L45" s="29">
        <f t="shared" si="2"/>
        <v>94360.91</v>
      </c>
      <c r="M45" s="24">
        <f t="shared" si="3"/>
        <v>153.00161137724001</v>
      </c>
      <c r="N45" s="24"/>
      <c r="O45" s="24"/>
      <c r="P45" s="28"/>
    </row>
    <row r="46" spans="1:16" ht="13.5" customHeight="1" x14ac:dyDescent="0.25">
      <c r="A46" s="13">
        <v>0</v>
      </c>
      <c r="B46" s="20"/>
      <c r="C46" s="20" t="s">
        <v>83</v>
      </c>
      <c r="D46" s="14" t="s">
        <v>84</v>
      </c>
      <c r="E46" s="15">
        <v>362000</v>
      </c>
      <c r="F46" s="15">
        <v>362000</v>
      </c>
      <c r="G46" s="15">
        <v>131300</v>
      </c>
      <c r="H46" s="15">
        <v>221094.81</v>
      </c>
      <c r="I46" s="16">
        <f t="shared" si="4"/>
        <v>89794.81</v>
      </c>
      <c r="J46" s="31">
        <f t="shared" si="5"/>
        <v>168.38904036557503</v>
      </c>
      <c r="K46" s="24">
        <v>111335.53</v>
      </c>
      <c r="L46" s="29">
        <f t="shared" si="2"/>
        <v>109759.28</v>
      </c>
      <c r="M46" s="24">
        <f t="shared" si="3"/>
        <v>198.58423452064224</v>
      </c>
      <c r="N46" s="24"/>
      <c r="O46" s="24"/>
      <c r="P46" s="28"/>
    </row>
    <row r="47" spans="1:16" ht="13.5" customHeight="1" x14ac:dyDescent="0.25">
      <c r="A47" s="13">
        <v>0</v>
      </c>
      <c r="B47" s="20"/>
      <c r="C47" s="20" t="s">
        <v>85</v>
      </c>
      <c r="D47" s="14" t="s">
        <v>86</v>
      </c>
      <c r="E47" s="15">
        <v>10000</v>
      </c>
      <c r="F47" s="15">
        <v>10000</v>
      </c>
      <c r="G47" s="15">
        <v>4850</v>
      </c>
      <c r="H47" s="15">
        <v>3060</v>
      </c>
      <c r="I47" s="16">
        <f t="shared" si="4"/>
        <v>-1790</v>
      </c>
      <c r="J47" s="31">
        <f t="shared" si="5"/>
        <v>63.092783505154635</v>
      </c>
      <c r="K47" s="24">
        <v>4709</v>
      </c>
      <c r="L47" s="29">
        <f t="shared" si="2"/>
        <v>-1649</v>
      </c>
      <c r="M47" s="24">
        <f t="shared" si="3"/>
        <v>64.981949458483754</v>
      </c>
      <c r="N47" s="24"/>
      <c r="O47" s="24"/>
      <c r="P47" s="28"/>
    </row>
    <row r="48" spans="1:16" ht="13.5" customHeight="1" x14ac:dyDescent="0.25">
      <c r="A48" s="13">
        <v>0</v>
      </c>
      <c r="B48" s="20"/>
      <c r="C48" s="20" t="s">
        <v>87</v>
      </c>
      <c r="D48" s="14" t="s">
        <v>88</v>
      </c>
      <c r="E48" s="15">
        <v>49500</v>
      </c>
      <c r="F48" s="15">
        <v>49500</v>
      </c>
      <c r="G48" s="15">
        <v>48315</v>
      </c>
      <c r="H48" s="24">
        <v>59678.55</v>
      </c>
      <c r="I48" s="16">
        <f t="shared" si="4"/>
        <v>11363.550000000003</v>
      </c>
      <c r="J48" s="31">
        <f t="shared" si="5"/>
        <v>123.51971437441789</v>
      </c>
      <c r="K48" s="24">
        <v>48038.5</v>
      </c>
      <c r="L48" s="29">
        <f t="shared" si="2"/>
        <v>11640.050000000003</v>
      </c>
      <c r="M48" s="24">
        <f t="shared" si="3"/>
        <v>124.23066915078532</v>
      </c>
      <c r="N48" s="24"/>
      <c r="O48" s="24"/>
      <c r="P48" s="28"/>
    </row>
    <row r="49" spans="1:16" ht="13.5" customHeight="1" x14ac:dyDescent="0.25">
      <c r="A49" s="13">
        <v>0</v>
      </c>
      <c r="B49" s="20"/>
      <c r="C49" s="20" t="s">
        <v>89</v>
      </c>
      <c r="D49" s="14" t="s">
        <v>90</v>
      </c>
      <c r="E49" s="15">
        <v>300000</v>
      </c>
      <c r="F49" s="15">
        <v>455000</v>
      </c>
      <c r="G49" s="15">
        <v>405000</v>
      </c>
      <c r="H49" s="15">
        <v>416984.98</v>
      </c>
      <c r="I49" s="16">
        <f t="shared" si="4"/>
        <v>11984.979999999981</v>
      </c>
      <c r="J49" s="31">
        <f t="shared" si="5"/>
        <v>102.95925432098765</v>
      </c>
      <c r="K49" s="24">
        <v>1076092.53</v>
      </c>
      <c r="L49" s="29">
        <f t="shared" si="2"/>
        <v>-659107.55000000005</v>
      </c>
      <c r="M49" s="24">
        <f t="shared" si="3"/>
        <v>38.749918652441529</v>
      </c>
      <c r="N49" s="24"/>
      <c r="O49" s="24"/>
      <c r="P49" s="28"/>
    </row>
    <row r="50" spans="1:16" ht="13.5" customHeight="1" x14ac:dyDescent="0.25">
      <c r="A50" s="13">
        <v>0</v>
      </c>
      <c r="B50" s="20"/>
      <c r="C50" s="20" t="s">
        <v>91</v>
      </c>
      <c r="D50" s="14" t="s">
        <v>92</v>
      </c>
      <c r="E50" s="15">
        <v>35000</v>
      </c>
      <c r="F50" s="15">
        <v>35000</v>
      </c>
      <c r="G50" s="15">
        <v>1000</v>
      </c>
      <c r="H50" s="15">
        <v>26577.54</v>
      </c>
      <c r="I50" s="16">
        <f t="shared" si="4"/>
        <v>25577.54</v>
      </c>
      <c r="J50" s="31">
        <f t="shared" si="5"/>
        <v>2657.7540000000004</v>
      </c>
      <c r="K50" s="25"/>
      <c r="L50" s="29">
        <f t="shared" si="2"/>
        <v>26577.54</v>
      </c>
      <c r="M50" s="24"/>
      <c r="N50" s="24"/>
      <c r="O50" s="24"/>
      <c r="P50" s="28"/>
    </row>
    <row r="51" spans="1:16" ht="13.5" customHeight="1" x14ac:dyDescent="0.25">
      <c r="A51" s="13">
        <v>0</v>
      </c>
      <c r="B51" s="20"/>
      <c r="C51" s="20" t="s">
        <v>93</v>
      </c>
      <c r="D51" s="14" t="s">
        <v>94</v>
      </c>
      <c r="E51" s="15">
        <v>41132200</v>
      </c>
      <c r="F51" s="15">
        <v>41132200</v>
      </c>
      <c r="G51" s="15">
        <v>23993900</v>
      </c>
      <c r="H51" s="15">
        <v>23993900</v>
      </c>
      <c r="I51" s="16">
        <f t="shared" si="4"/>
        <v>0</v>
      </c>
      <c r="J51" s="31">
        <f t="shared" si="5"/>
        <v>100</v>
      </c>
      <c r="K51" s="24">
        <v>1267000</v>
      </c>
      <c r="L51" s="29">
        <f t="shared" si="2"/>
        <v>22726900</v>
      </c>
      <c r="M51" s="24">
        <f t="shared" si="3"/>
        <v>1893.756906077348</v>
      </c>
      <c r="N51" s="24"/>
      <c r="O51" s="24"/>
      <c r="P51" s="28"/>
    </row>
    <row r="52" spans="1:16" ht="13.5" customHeight="1" x14ac:dyDescent="0.25">
      <c r="A52" s="13"/>
      <c r="B52" s="25"/>
      <c r="C52" s="25" t="s">
        <v>118</v>
      </c>
      <c r="D52" s="23" t="s">
        <v>119</v>
      </c>
      <c r="E52" s="24"/>
      <c r="F52" s="24"/>
      <c r="G52" s="24"/>
      <c r="H52" s="24"/>
      <c r="I52" s="16"/>
      <c r="J52" s="31"/>
      <c r="K52" s="24">
        <v>1829100</v>
      </c>
      <c r="L52" s="29">
        <f t="shared" si="2"/>
        <v>-1829100</v>
      </c>
      <c r="M52" s="24">
        <f t="shared" si="3"/>
        <v>0</v>
      </c>
      <c r="N52" s="24"/>
      <c r="O52" s="24"/>
      <c r="P52" s="28"/>
    </row>
    <row r="53" spans="1:16" ht="13.5" customHeight="1" x14ac:dyDescent="0.25">
      <c r="A53" s="13">
        <v>0</v>
      </c>
      <c r="B53" s="20"/>
      <c r="C53" s="20" t="s">
        <v>95</v>
      </c>
      <c r="D53" s="14" t="s">
        <v>96</v>
      </c>
      <c r="E53" s="15">
        <v>66107500</v>
      </c>
      <c r="F53" s="15">
        <v>66107500</v>
      </c>
      <c r="G53" s="15">
        <v>62643500</v>
      </c>
      <c r="H53" s="15">
        <v>66728400</v>
      </c>
      <c r="I53" s="16">
        <f t="shared" si="4"/>
        <v>4084900</v>
      </c>
      <c r="J53" s="31">
        <f t="shared" si="5"/>
        <v>106.52086808687254</v>
      </c>
      <c r="K53" s="24">
        <v>65929500</v>
      </c>
      <c r="L53" s="29">
        <f t="shared" si="2"/>
        <v>798900</v>
      </c>
      <c r="M53" s="24">
        <f t="shared" si="3"/>
        <v>101.21174891361227</v>
      </c>
      <c r="N53" s="24"/>
      <c r="O53" s="24"/>
      <c r="P53" s="28"/>
    </row>
    <row r="54" spans="1:16" ht="13.5" customHeight="1" x14ac:dyDescent="0.25">
      <c r="A54" s="13">
        <v>0</v>
      </c>
      <c r="B54" s="20"/>
      <c r="C54" s="20" t="s">
        <v>97</v>
      </c>
      <c r="D54" s="14" t="s">
        <v>98</v>
      </c>
      <c r="E54" s="15">
        <v>0</v>
      </c>
      <c r="F54" s="15">
        <v>218600</v>
      </c>
      <c r="G54" s="15">
        <v>131400</v>
      </c>
      <c r="H54" s="15">
        <v>131400</v>
      </c>
      <c r="I54" s="16">
        <f t="shared" si="4"/>
        <v>0</v>
      </c>
      <c r="J54" s="31">
        <f t="shared" si="5"/>
        <v>100</v>
      </c>
      <c r="K54" s="25"/>
      <c r="L54" s="29">
        <f t="shared" si="2"/>
        <v>131400</v>
      </c>
      <c r="M54" s="24"/>
      <c r="N54" s="24"/>
      <c r="O54" s="24"/>
      <c r="P54" s="28"/>
    </row>
    <row r="55" spans="1:16" ht="13.5" customHeight="1" x14ac:dyDescent="0.25">
      <c r="A55" s="13">
        <v>0</v>
      </c>
      <c r="B55" s="20"/>
      <c r="C55" s="20" t="s">
        <v>99</v>
      </c>
      <c r="D55" s="14" t="s">
        <v>100</v>
      </c>
      <c r="E55" s="15">
        <v>0</v>
      </c>
      <c r="F55" s="15">
        <v>1859700</v>
      </c>
      <c r="G55" s="15">
        <v>1575900</v>
      </c>
      <c r="H55" s="15">
        <v>1575900</v>
      </c>
      <c r="I55" s="16">
        <f t="shared" si="4"/>
        <v>0</v>
      </c>
      <c r="J55" s="31">
        <f t="shared" si="5"/>
        <v>100</v>
      </c>
      <c r="K55" s="25"/>
      <c r="L55" s="29">
        <f t="shared" si="2"/>
        <v>1575900</v>
      </c>
      <c r="M55" s="24"/>
      <c r="N55" s="24"/>
      <c r="O55" s="24"/>
      <c r="P55" s="28"/>
    </row>
    <row r="56" spans="1:16" ht="13.5" customHeight="1" x14ac:dyDescent="0.25">
      <c r="A56" s="13">
        <v>0</v>
      </c>
      <c r="B56" s="20"/>
      <c r="C56" s="20" t="s">
        <v>101</v>
      </c>
      <c r="D56" s="14" t="s">
        <v>102</v>
      </c>
      <c r="E56" s="15">
        <v>0</v>
      </c>
      <c r="F56" s="15">
        <v>5722900</v>
      </c>
      <c r="G56" s="15">
        <v>5722900</v>
      </c>
      <c r="H56" s="15">
        <v>5722900</v>
      </c>
      <c r="I56" s="16">
        <f t="shared" si="4"/>
        <v>0</v>
      </c>
      <c r="J56" s="31">
        <f t="shared" si="5"/>
        <v>100</v>
      </c>
      <c r="K56" s="25" t="s">
        <v>115</v>
      </c>
      <c r="L56" s="29"/>
      <c r="M56" s="24"/>
      <c r="N56" s="24"/>
      <c r="O56" s="24"/>
      <c r="P56" s="28"/>
    </row>
    <row r="57" spans="1:16" ht="13.5" customHeight="1" x14ac:dyDescent="0.25">
      <c r="A57" s="13">
        <v>0</v>
      </c>
      <c r="B57" s="20"/>
      <c r="C57" s="20" t="s">
        <v>103</v>
      </c>
      <c r="D57" s="14" t="s">
        <v>104</v>
      </c>
      <c r="E57" s="15">
        <v>0</v>
      </c>
      <c r="F57" s="15">
        <v>6102841.5599999996</v>
      </c>
      <c r="G57" s="15">
        <v>6102841.5599999996</v>
      </c>
      <c r="H57" s="15">
        <v>6102841.5599999996</v>
      </c>
      <c r="I57" s="16">
        <f t="shared" si="4"/>
        <v>0</v>
      </c>
      <c r="J57" s="31">
        <f t="shared" si="5"/>
        <v>100</v>
      </c>
      <c r="L57" s="29">
        <f t="shared" si="2"/>
        <v>6102841.5599999996</v>
      </c>
      <c r="M57" s="24"/>
    </row>
    <row r="58" spans="1:16" ht="13.5" customHeight="1" x14ac:dyDescent="0.25">
      <c r="A58" s="13"/>
      <c r="B58" s="25"/>
      <c r="C58" s="25" t="s">
        <v>120</v>
      </c>
      <c r="D58" s="23" t="s">
        <v>121</v>
      </c>
      <c r="E58" s="24"/>
      <c r="F58" s="24"/>
      <c r="G58" s="24"/>
      <c r="H58" s="24"/>
      <c r="I58" s="16"/>
      <c r="J58" s="31"/>
      <c r="K58" s="24">
        <v>1702609.71</v>
      </c>
      <c r="L58" s="29">
        <f t="shared" si="2"/>
        <v>-1702609.71</v>
      </c>
      <c r="M58" s="24">
        <f t="shared" si="3"/>
        <v>0</v>
      </c>
    </row>
    <row r="59" spans="1:16" ht="13.5" customHeight="1" x14ac:dyDescent="0.25">
      <c r="A59" s="13">
        <v>0</v>
      </c>
      <c r="B59" s="20"/>
      <c r="C59" s="20" t="s">
        <v>105</v>
      </c>
      <c r="D59" s="14" t="s">
        <v>106</v>
      </c>
      <c r="E59" s="15">
        <v>1434957</v>
      </c>
      <c r="F59" s="15">
        <v>1434957</v>
      </c>
      <c r="G59" s="15">
        <v>1359766</v>
      </c>
      <c r="H59" s="15">
        <v>1359766</v>
      </c>
      <c r="I59" s="16">
        <f t="shared" si="4"/>
        <v>0</v>
      </c>
      <c r="J59" s="31">
        <f t="shared" si="5"/>
        <v>100</v>
      </c>
      <c r="K59" s="24">
        <v>1292089.5</v>
      </c>
      <c r="L59" s="29">
        <f t="shared" si="2"/>
        <v>67676.5</v>
      </c>
      <c r="M59" s="24">
        <f t="shared" si="3"/>
        <v>105.23775636285258</v>
      </c>
    </row>
    <row r="60" spans="1:16" ht="13.5" customHeight="1" x14ac:dyDescent="0.25">
      <c r="A60" s="13"/>
      <c r="B60" s="25"/>
      <c r="C60" s="25" t="s">
        <v>122</v>
      </c>
      <c r="D60" s="23" t="s">
        <v>123</v>
      </c>
      <c r="E60" s="24"/>
      <c r="F60" s="24"/>
      <c r="G60" s="24"/>
      <c r="H60" s="24"/>
      <c r="I60" s="16"/>
      <c r="J60" s="31"/>
      <c r="K60" s="24">
        <v>325185</v>
      </c>
      <c r="L60" s="29">
        <f t="shared" si="2"/>
        <v>-325185</v>
      </c>
      <c r="M60" s="24">
        <f t="shared" si="3"/>
        <v>0</v>
      </c>
    </row>
    <row r="61" spans="1:16" ht="13.5" customHeight="1" x14ac:dyDescent="0.25">
      <c r="A61" s="13"/>
      <c r="B61" s="25"/>
      <c r="C61" s="25" t="s">
        <v>124</v>
      </c>
      <c r="D61" s="23" t="s">
        <v>125</v>
      </c>
      <c r="E61" s="24"/>
      <c r="F61" s="24"/>
      <c r="G61" s="24"/>
      <c r="H61" s="24"/>
      <c r="I61" s="16"/>
      <c r="J61" s="31"/>
      <c r="K61" s="24">
        <v>305629</v>
      </c>
      <c r="L61" s="29">
        <f t="shared" si="2"/>
        <v>-305629</v>
      </c>
      <c r="M61" s="24">
        <f t="shared" si="3"/>
        <v>0</v>
      </c>
    </row>
    <row r="62" spans="1:16" ht="13.5" customHeight="1" x14ac:dyDescent="0.25">
      <c r="A62" s="13">
        <v>0</v>
      </c>
      <c r="B62" s="20"/>
      <c r="C62" s="20" t="s">
        <v>107</v>
      </c>
      <c r="D62" s="14" t="s">
        <v>108</v>
      </c>
      <c r="E62" s="15">
        <v>306259</v>
      </c>
      <c r="F62" s="15">
        <v>315859</v>
      </c>
      <c r="G62" s="15">
        <v>209780</v>
      </c>
      <c r="H62" s="15">
        <v>159363.03</v>
      </c>
      <c r="I62" s="16">
        <f t="shared" si="4"/>
        <v>-50416.97</v>
      </c>
      <c r="J62" s="31">
        <f t="shared" si="5"/>
        <v>75.966741348078941</v>
      </c>
      <c r="K62" s="24">
        <v>151537.37</v>
      </c>
      <c r="L62" s="29">
        <f t="shared" si="2"/>
        <v>7825.6600000000035</v>
      </c>
      <c r="M62" s="24">
        <f t="shared" si="3"/>
        <v>105.1641783145636</v>
      </c>
    </row>
    <row r="63" spans="1:16" ht="13.5" customHeight="1" x14ac:dyDescent="0.25">
      <c r="A63" s="13">
        <v>0</v>
      </c>
      <c r="B63" s="20"/>
      <c r="C63" s="20" t="s">
        <v>109</v>
      </c>
      <c r="D63" s="14" t="s">
        <v>110</v>
      </c>
      <c r="E63" s="15">
        <v>47000</v>
      </c>
      <c r="F63" s="15">
        <v>32000</v>
      </c>
      <c r="G63" s="15">
        <v>32000</v>
      </c>
      <c r="H63" s="15">
        <v>19792</v>
      </c>
      <c r="I63" s="16">
        <f t="shared" si="4"/>
        <v>-12208</v>
      </c>
      <c r="J63" s="31">
        <f t="shared" si="5"/>
        <v>61.850000000000009</v>
      </c>
      <c r="K63" s="24">
        <v>22537</v>
      </c>
      <c r="L63" s="29">
        <f t="shared" si="2"/>
        <v>-2745</v>
      </c>
      <c r="M63" s="24">
        <f t="shared" si="3"/>
        <v>87.820029285175494</v>
      </c>
    </row>
    <row r="64" spans="1:16" ht="13.5" customHeight="1" x14ac:dyDescent="0.25">
      <c r="A64" s="13">
        <v>0</v>
      </c>
      <c r="B64" s="20"/>
      <c r="C64" s="20" t="s">
        <v>111</v>
      </c>
      <c r="D64" s="14" t="s">
        <v>112</v>
      </c>
      <c r="E64" s="15">
        <v>0</v>
      </c>
      <c r="F64" s="15">
        <v>70272</v>
      </c>
      <c r="G64" s="15">
        <v>26352</v>
      </c>
      <c r="H64" s="15">
        <v>26352</v>
      </c>
      <c r="I64" s="16">
        <f t="shared" si="4"/>
        <v>0</v>
      </c>
      <c r="J64" s="31">
        <f t="shared" si="5"/>
        <v>100</v>
      </c>
      <c r="K64" s="8"/>
      <c r="L64" s="29">
        <f t="shared" si="2"/>
        <v>26352</v>
      </c>
      <c r="M64" s="24"/>
    </row>
    <row r="65" spans="1:13" ht="13.5" customHeight="1" x14ac:dyDescent="0.25">
      <c r="A65" s="13">
        <v>0</v>
      </c>
      <c r="B65" s="20"/>
      <c r="C65" s="20" t="s">
        <v>113</v>
      </c>
      <c r="D65" s="14" t="s">
        <v>114</v>
      </c>
      <c r="E65" s="15">
        <v>0</v>
      </c>
      <c r="F65" s="15">
        <v>215718</v>
      </c>
      <c r="G65" s="15">
        <v>215718</v>
      </c>
      <c r="H65" s="15">
        <v>215718</v>
      </c>
      <c r="I65" s="16">
        <f t="shared" si="4"/>
        <v>0</v>
      </c>
      <c r="J65" s="31">
        <f t="shared" si="5"/>
        <v>100</v>
      </c>
      <c r="K65" s="8"/>
      <c r="L65" s="29">
        <f t="shared" si="2"/>
        <v>215718</v>
      </c>
      <c r="M65" s="24"/>
    </row>
    <row r="66" spans="1:13" ht="13.5" customHeight="1" x14ac:dyDescent="0.25">
      <c r="A66" s="13">
        <v>1</v>
      </c>
      <c r="B66" s="20"/>
      <c r="C66" s="32" t="s">
        <v>115</v>
      </c>
      <c r="D66" s="33" t="s">
        <v>116</v>
      </c>
      <c r="E66" s="34">
        <v>270438900</v>
      </c>
      <c r="F66" s="34">
        <v>282555374</v>
      </c>
      <c r="G66" s="34">
        <v>155818889</v>
      </c>
      <c r="H66" s="34">
        <v>165656292.29999998</v>
      </c>
      <c r="I66" s="30">
        <f t="shared" si="4"/>
        <v>9837403.2999999821</v>
      </c>
      <c r="J66" s="30">
        <f t="shared" si="5"/>
        <v>106.31335736195628</v>
      </c>
      <c r="K66" s="35">
        <v>142661636.69999996</v>
      </c>
      <c r="L66" s="36">
        <f t="shared" si="2"/>
        <v>22994655.600000024</v>
      </c>
      <c r="M66" s="35">
        <f t="shared" si="3"/>
        <v>116.11831753224237</v>
      </c>
    </row>
    <row r="67" spans="1:13" ht="13.5" customHeight="1" x14ac:dyDescent="0.25">
      <c r="A67" s="13">
        <v>1</v>
      </c>
      <c r="B67" s="20"/>
      <c r="C67" s="32" t="s">
        <v>115</v>
      </c>
      <c r="D67" s="33" t="s">
        <v>117</v>
      </c>
      <c r="E67" s="34">
        <v>379466816</v>
      </c>
      <c r="F67" s="34">
        <v>405767921.56</v>
      </c>
      <c r="G67" s="34">
        <v>257832946.56</v>
      </c>
      <c r="H67" s="34">
        <v>271692624.88999993</v>
      </c>
      <c r="I67" s="30">
        <f t="shared" si="4"/>
        <v>13859678.329999924</v>
      </c>
      <c r="J67" s="30">
        <f t="shared" si="5"/>
        <v>105.37544891563138</v>
      </c>
      <c r="K67" s="35">
        <v>215486824.27999997</v>
      </c>
      <c r="L67" s="36">
        <f t="shared" si="2"/>
        <v>56205800.609999955</v>
      </c>
      <c r="M67" s="35">
        <f t="shared" si="3"/>
        <v>126.08317274051386</v>
      </c>
    </row>
  </sheetData>
  <mergeCells count="1">
    <mergeCell ref="B3:M3"/>
  </mergeCells>
  <conditionalFormatting sqref="B9:B67">
    <cfRule type="expression" dxfId="8" priority="1" stopIfTrue="1">
      <formula>A9=1</formula>
    </cfRule>
  </conditionalFormatting>
  <conditionalFormatting sqref="C62:C67 C59 C53:C57 C9:C51">
    <cfRule type="expression" dxfId="7" priority="2" stopIfTrue="1">
      <formula>A9=1</formula>
    </cfRule>
  </conditionalFormatting>
  <conditionalFormatting sqref="D62:D67 D59 D53:D57 D9:D51">
    <cfRule type="expression" dxfId="6" priority="3" stopIfTrue="1">
      <formula>A9=1</formula>
    </cfRule>
  </conditionalFormatting>
  <conditionalFormatting sqref="E9:E67">
    <cfRule type="expression" dxfId="5" priority="4" stopIfTrue="1">
      <formula>A9=1</formula>
    </cfRule>
  </conditionalFormatting>
  <conditionalFormatting sqref="F9:F67">
    <cfRule type="expression" dxfId="4" priority="5" stopIfTrue="1">
      <formula>A9=1</formula>
    </cfRule>
  </conditionalFormatting>
  <conditionalFormatting sqref="G9:G67">
    <cfRule type="expression" dxfId="3" priority="6" stopIfTrue="1">
      <formula>A9=1</formula>
    </cfRule>
  </conditionalFormatting>
  <conditionalFormatting sqref="H9:H67">
    <cfRule type="expression" dxfId="2" priority="7" stopIfTrue="1">
      <formula>A9=1</formula>
    </cfRule>
  </conditionalFormatting>
  <conditionalFormatting sqref="I9:I67">
    <cfRule type="expression" dxfId="1" priority="8" stopIfTrue="1">
      <formula>A9=1</formula>
    </cfRule>
  </conditionalFormatting>
  <conditionalFormatting sqref="J9:J67">
    <cfRule type="expression" dxfId="0" priority="9" stopIfTrue="1">
      <formula>A9=1</formula>
    </cfRule>
  </conditionalFormatting>
  <pageMargins left="0.32" right="0.33" top="0.39370078740157499" bottom="0.39370078740157499" header="0" footer="0"/>
  <pageSetup paperSize="9" scale="6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Gl_buch</dc:creator>
  <cp:lastModifiedBy>Gl_buch</cp:lastModifiedBy>
  <cp:lastPrinted>2025-08-11T11:00:30Z</cp:lastPrinted>
  <dcterms:created xsi:type="dcterms:W3CDTF">2025-08-11T08:46:40Z</dcterms:created>
  <dcterms:modified xsi:type="dcterms:W3CDTF">2025-08-11T11:01:55Z</dcterms:modified>
</cp:coreProperties>
</file>